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6555" windowHeight="5895" firstSheet="1" activeTab="5"/>
  </bookViews>
  <sheets>
    <sheet name="Титульн. лист" sheetId="1" r:id="rId1"/>
    <sheet name="Раздел 1" sheetId="2" r:id="rId2"/>
    <sheet name="Раздел 2" sheetId="3" r:id="rId3"/>
    <sheet name="Таблица №2 2016 " sheetId="4" r:id="rId4"/>
    <sheet name="Таблица №2 2017" sheetId="5" r:id="rId5"/>
    <sheet name="Таблица №2 2018" sheetId="6" r:id="rId6"/>
  </sheets>
  <definedNames>
    <definedName name="_xlnm.Print_Area" localSheetId="1">'Раздел 1'!$A$1:$J$14</definedName>
    <definedName name="_xlnm.Print_Area" localSheetId="0">'Титульн. лист'!$A$1:$I$29</definedName>
  </definedNames>
  <calcPr fullCalcOnLoad="1"/>
</workbook>
</file>

<file path=xl/sharedStrings.xml><?xml version="1.0" encoding="utf-8"?>
<sst xmlns="http://schemas.openxmlformats.org/spreadsheetml/2006/main" count="552" uniqueCount="203">
  <si>
    <t>ПЛАН ФИНАНСОВО-ХОЗЯЙСТВЕННОЙ ДЕЯТЕЛЬНОСТИ</t>
  </si>
  <si>
    <t>МУНИЦИПАЛЬНЫХ УЧРЕЖДЕНИЙ ГОРОДСКОГО ОКРУГА ГОРОД УФА   РЕСПУБЛИКИ БАШКОРТОСТАН</t>
  </si>
  <si>
    <t>КОДЫ</t>
  </si>
  <si>
    <t>по ОКПО</t>
  </si>
  <si>
    <t>Глава по БК</t>
  </si>
  <si>
    <t>по ОКАТО</t>
  </si>
  <si>
    <t>по ОКЕИ</t>
  </si>
  <si>
    <t>по ОКВ</t>
  </si>
  <si>
    <t>Единица измерения: руб.</t>
  </si>
  <si>
    <t>Наименование органа, осуществляющего функции и полномочия учредителя</t>
  </si>
  <si>
    <t>Управление образования Администрации городского округа город Уфа Республики Башкортостан</t>
  </si>
  <si>
    <t>Адрес фактического места нахождения</t>
  </si>
  <si>
    <t>форма по                         ОКУД</t>
  </si>
  <si>
    <t>из них:</t>
  </si>
  <si>
    <t>в том числе:</t>
  </si>
  <si>
    <t xml:space="preserve">Наименование 
показателя
</t>
  </si>
  <si>
    <t>в том числе</t>
  </si>
  <si>
    <t>775</t>
  </si>
  <si>
    <t>(расшифровка подписи)</t>
  </si>
  <si>
    <t>Дата</t>
  </si>
  <si>
    <t xml:space="preserve">УТВЕРЖДАЮ </t>
  </si>
  <si>
    <t>от «31» декабря  2015 г.</t>
  </si>
  <si>
    <t>Начальник Управления образования Администрации городского округа город Уфа Республики Башкортостан     Е.Р. Хаффазова</t>
  </si>
  <si>
    <t>подпись</t>
  </si>
  <si>
    <t xml:space="preserve"> ------------------------------------</t>
  </si>
  <si>
    <t xml:space="preserve"> --------------------------------------</t>
  </si>
  <si>
    <t>"________"______________________________20____г</t>
  </si>
  <si>
    <t xml:space="preserve">Наименование муниципального учреждения </t>
  </si>
  <si>
    <t>ИНН/КПП</t>
  </si>
  <si>
    <t>80401365000</t>
  </si>
  <si>
    <t>по Реестру</t>
  </si>
  <si>
    <t>Даты изменений</t>
  </si>
  <si>
    <t>по ОКТМО</t>
  </si>
  <si>
    <t>приобретенного учреждением за счет выделенных собственником имущества учреждения средств:___________________</t>
  </si>
  <si>
    <t>приобретенного учреждением за счет доходов, полученных от иной приносящей доход деятельности:________________</t>
  </si>
  <si>
    <t xml:space="preserve"> Сведения о деятельности муниципального учреждения</t>
  </si>
  <si>
    <t>Таблица 1</t>
  </si>
  <si>
    <t>№ п/п</t>
  </si>
  <si>
    <t>Наименование показателя</t>
  </si>
  <si>
    <t>Нефинансовые активы, всего:</t>
  </si>
  <si>
    <t>1.1.</t>
  </si>
  <si>
    <t>Недвижимое имущество, всего:</t>
  </si>
  <si>
    <t>в том числе: остаточная стоимость</t>
  </si>
  <si>
    <t>1.2.</t>
  </si>
  <si>
    <t>Особо ценное движимое имущество, всего:</t>
  </si>
  <si>
    <t>1.3.</t>
  </si>
  <si>
    <t>Иное движимое имущество, всего:</t>
  </si>
  <si>
    <t xml:space="preserve">в том числе остаточная стоимость </t>
  </si>
  <si>
    <t>Финансовые активы, всего:</t>
  </si>
  <si>
    <t>2.1.</t>
  </si>
  <si>
    <t>Денежные средства учреждения, всего:</t>
  </si>
  <si>
    <t>денежные средства учреждения на счетах</t>
  </si>
  <si>
    <t>иные финансовые инструменты</t>
  </si>
  <si>
    <t>2.2.</t>
  </si>
  <si>
    <t>Дебиторская задолженность по доходам</t>
  </si>
  <si>
    <t>2.3.</t>
  </si>
  <si>
    <r>
      <t>Дебиторская задолженность по расходам за счет средств бюджета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городского округа город Уфа Республики Башкортостан, всего:</t>
    </r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</si>
  <si>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</si>
  <si>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</si>
  <si>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</si>
  <si>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</si>
  <si>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</si>
  <si>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</si>
  <si>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</si>
  <si>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</si>
  <si>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</si>
  <si>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Сумма, тыс. руб.</t>
  </si>
  <si>
    <t>по выданным авансам на прочие расходы</t>
  </si>
  <si>
    <t>2.4.</t>
  </si>
  <si>
    <t>Дебиторская задолженность по расходам за счет доходов, полученных от приносящей доход деятельности, всего:</t>
  </si>
  <si>
    <t>Обязательства, всего</t>
  </si>
  <si>
    <t>3.1.</t>
  </si>
  <si>
    <t>Просроченная кредиторская задолженность</t>
  </si>
  <si>
    <t>3.2.</t>
  </si>
  <si>
    <t>Кредиторская задолженность по расчетам с поставщиками и подрядчиками за счет средств бюджета городского округа город Уфа Республики Башкортостан, всего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</si>
  <si>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</si>
  <si>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</si>
  <si>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</si>
  <si>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</si>
  <si>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</si>
  <si>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</si>
  <si>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</si>
  <si>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</si>
  <si>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</si>
  <si>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</si>
  <si>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</si>
  <si>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</t>
  </si>
  <si>
    <t>по прочим расчетам с кредиторами</t>
  </si>
  <si>
    <t>3.3.</t>
  </si>
  <si>
    <t>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</si>
  <si>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Код строки</t>
  </si>
  <si>
    <t xml:space="preserve">Код по бюджетной классификации   Российской Федерации
(раздел, подраздел, целевая статья, вид расходов, КОСГУ
</t>
  </si>
  <si>
    <t>Объем финансового обеспечения, руб. (с точностью до двух знаков после запятой)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</si>
  <si>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</si>
  <si>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</si>
  <si>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</si>
  <si>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</si>
  <si>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</si>
  <si>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</si>
  <si>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 xml:space="preserve">Поступления от доходов, всего:      </t>
  </si>
  <si>
    <t>х</t>
  </si>
  <si>
    <t xml:space="preserve">в том числе: доходы от собственности            </t>
  </si>
  <si>
    <t xml:space="preserve">доходы от штрафов, пеней, иных сумм принудительного изъятия   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</si>
  <si>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    </t>
  </si>
  <si>
    <t>иные субсидии, предоставленные из бюджета</t>
  </si>
  <si>
    <t xml:space="preserve">прочие доходы </t>
  </si>
  <si>
    <t>доходы от операций с активами</t>
  </si>
  <si>
    <t xml:space="preserve">Выплаты по расходам, всего:          </t>
  </si>
  <si>
    <t>в том числе на:</t>
  </si>
  <si>
    <t>выплаты персоналу всего:</t>
  </si>
  <si>
    <t xml:space="preserve">из них:  </t>
  </si>
  <si>
    <t xml:space="preserve">заработная плата         </t>
  </si>
  <si>
    <t>прочие выплаты, всего:</t>
  </si>
  <si>
    <t>выплаты специалистам, проживающим и работающим в сельской местности и рабочих поселках</t>
  </si>
  <si>
    <t>другие выплаты</t>
  </si>
  <si>
    <t xml:space="preserve">оплата работ, услуг, </t>
  </si>
  <si>
    <t xml:space="preserve">из них: </t>
  </si>
  <si>
    <t xml:space="preserve">услуги связи             </t>
  </si>
  <si>
    <t xml:space="preserve">транспортные услуги      </t>
  </si>
  <si>
    <t xml:space="preserve">коммунальные услуги      </t>
  </si>
  <si>
    <t>оплата услуг отопления</t>
  </si>
  <si>
    <t>оплата услуг печного отопления</t>
  </si>
  <si>
    <t>оплата услуг горячего водоснабжения</t>
  </si>
  <si>
    <t>оплата услуг холодного водоснабжения</t>
  </si>
  <si>
    <t>оплата услуг потребления газа</t>
  </si>
  <si>
    <t>оплата услуг потребления электроэнергии</t>
  </si>
  <si>
    <t>оплата услуг канализации, ассенизации, водоотведения</t>
  </si>
  <si>
    <t>другие расходы по оплате коммунальных услуг</t>
  </si>
  <si>
    <t>содержание в чистоте помещений, зданий, дворов, иного имущества</t>
  </si>
  <si>
    <t>текущий ремонт (ремонт)</t>
  </si>
  <si>
    <t>капитальный ремонт</t>
  </si>
  <si>
    <t>противопожарные мероприятия, связанные с содержанием имущества</t>
  </si>
  <si>
    <t>пусконаладочные работы</t>
  </si>
  <si>
    <t>другие расходы по содержанию имущества</t>
  </si>
  <si>
    <t xml:space="preserve">прочие работы, услуги    </t>
  </si>
  <si>
    <t>научно-исследовательские, опытно-конструкторские, услуги по типовому проектированию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</si>
  <si>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</t>
  </si>
  <si>
    <t>проектно-изыскательные работы</t>
  </si>
  <si>
    <t>монтажные работы</t>
  </si>
  <si>
    <t>услуги по охране (в том числе вневедомственной и пожарной)</t>
  </si>
  <si>
    <t>услуги по страхованию</t>
  </si>
  <si>
    <t>услуги в области информационных технологий</t>
  </si>
  <si>
    <t>типографские работы, услуги</t>
  </si>
  <si>
    <t>медицинские услуги, и санитарно-эпидемиологические работы и услуги (не связанные с содержанием имущества)</t>
  </si>
  <si>
    <t>иные работы и услуги</t>
  </si>
  <si>
    <t xml:space="preserve">из них:                  </t>
  </si>
  <si>
    <t xml:space="preserve">пенсии, пособия, выплачивае­мые организациями сектора государственного управления               </t>
  </si>
  <si>
    <t>прочие расходы, всего</t>
  </si>
  <si>
    <t>уплата налогов (включаемых в состав расходов), государственных пошлин и сборов, разного рода платежей в бюджеты всех уровней</t>
  </si>
  <si>
    <t>уплата налогов, входящих в группу налога на имущества</t>
  </si>
  <si>
    <t>240.1.1</t>
  </si>
  <si>
    <t>уплата иных налогов</t>
  </si>
  <si>
    <t>240.1.2</t>
  </si>
  <si>
    <t>уплата штрафов, пеней за несвоевременную уплату налогов и сборов, экономические санкции</t>
  </si>
  <si>
    <t>240.1.3</t>
  </si>
  <si>
    <t>выплата стипендий</t>
  </si>
  <si>
    <t>возмещение убытков и вреда, судебных издержек</t>
  </si>
  <si>
    <t>выплата денежных компенсаций, надбавок, иных выплат</t>
  </si>
  <si>
    <t>иные расходы, относящиеся к прочим</t>
  </si>
  <si>
    <t xml:space="preserve">Расходы по приобретению нефинансовых активов, всего:           </t>
  </si>
  <si>
    <t>увеличение стоимости основных средств</t>
  </si>
  <si>
    <t>увеличение стоимости основных средств, осуществляемое в рамках бюджетных инвестиций</t>
  </si>
  <si>
    <t>иные расходы, связанные с увеличением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</si>
  <si>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</si>
  <si>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</si>
  <si>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</si>
  <si>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медикаменты и перевязочные средства</t>
  </si>
  <si>
    <t>продукты питания</t>
  </si>
  <si>
    <t>иные расходы, связанные с увеличением стоимости материальных запасов</t>
  </si>
  <si>
    <t xml:space="preserve">Поступление финансовых активов, всего:           </t>
  </si>
  <si>
    <t>увеличение остатков средств</t>
  </si>
  <si>
    <t>прочие поступления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</si>
  <si>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</si>
  <si>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</si>
  <si>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</si>
  <si>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</si>
  <si>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</si>
  <si>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арендная плата за пользование имуществом      </t>
  </si>
  <si>
    <t xml:space="preserve">работы, услуги по содержанию имущества        </t>
  </si>
  <si>
    <t xml:space="preserve">социальное обеспечение,  всего </t>
  </si>
  <si>
    <t xml:space="preserve">пособия по социальной   помощи населению      </t>
  </si>
  <si>
    <t>доходы от оказания  услуг, работ (муниц.задание+внебюджет)</t>
  </si>
  <si>
    <t>Показатели  по поступлениям и  выплатам муниципального учреждения (подразделения) 2016г</t>
  </si>
  <si>
    <t>НА 2016 ГОД и на плановый 2017 и 2018 годы</t>
  </si>
  <si>
    <t>Показатели  по поступлениям и  выплатам муниципального учреждения (подразделения) 2017г</t>
  </si>
  <si>
    <t>Показатели  по поступлениям и  выплатам муниципального учреждения (подразделения) 2018г</t>
  </si>
  <si>
    <t xml:space="preserve">Муниципальное бюджетное общеобразовательное учреждение Школа №113  городского округа город Уфа Республики Башкортостан
</t>
  </si>
  <si>
    <t>272002452/027201001</t>
  </si>
  <si>
    <t xml:space="preserve">город Уфа, улица  Левитана, дом 24                                                                </t>
  </si>
  <si>
    <t>32020777</t>
  </si>
  <si>
    <t xml:space="preserve"> Цели деятельности учреждения в соответствии с федеральными законами, иными нормативными правовыми актами и уставом учреждения: - формирование общей культуры личности обучающихся на основе усвоения обязательного минимума содержания общеобразовательных программ; адаптация обучающихся к жизни в обществе, создание основы для осознанного выбора и последующего освоения профессиональных образовательных программ;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 обеспечение равных возможностей для получения качественного общего образования, духовно-нравственного развития и воспитания обучающихся, формирования российской гражданской идентичности как основы развития гражданского общества, формирования основ умения учиться и способности к организации своей деятельности, укрепления физического и духовного здоровья.</t>
  </si>
  <si>
    <t xml:space="preserve"> Виды деятельности учреждения, относящиеся к его основным видам деятельности в соответствии с уставом учреждения: образовательная деятельность по  основным общеобразовательным программам начального общего, основного общего и среднего (полного) общего образования, в соответствии с федеральными государственными образовательными стандартами, в том числе  по образовательным программам профильного обучения; образовательная деятельность по основным общеобразовательным программам дошкольного образования; образовательная деятельность по программам дополнительного образования; образовательная деятельность по программам специального (коррекционного) образования; оказание платных дополнительных образовательных услуг; лечебно-профилактическая, оздоровительная, физкультурно-массовая работа; финансово-хозяйственная деятельность</t>
  </si>
  <si>
    <t xml:space="preserve"> Перечень услуг (работ), относящихся в соответствии с уставом 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 подготовка детей к школе, дополнительная подготовка по математике, физике, дополнительная подготовка по русскому языку, дополнительная подготовка детей по химии, репетиторство с учащимися других образовательных учреждений, группа продленного дня с сопровождение до дома, дополнительная подготовка по основам бизнеса и предпринимательства основы научно-исследователькой деятельности школьников, программирование, студия творческого развития, подготовка по иностранным языкам.</t>
  </si>
  <si>
    <t>290.1.1</t>
  </si>
  <si>
    <t>290.1.2</t>
  </si>
  <si>
    <t>290.1.3</t>
  </si>
  <si>
    <t>Показатели финансового состояния учреждения на 31.12.2015г</t>
  </si>
  <si>
    <t>Общая балансовая стоимость недвижимого муниципального имущества на дату составления Плана, всего:  63300726,08</t>
  </si>
  <si>
    <t>закрепленного собственником имущества за учреждением на праве оперативного управления: 63300726,08</t>
  </si>
  <si>
    <t>Общая балансовая стоимость движимого муниципального имущества на дату составления Плана:  10344644,84</t>
  </si>
  <si>
    <t>в том числе балансовая стоимость особо ценного движимого имущества:  1975213,64</t>
  </si>
  <si>
    <t>Таблица 2</t>
  </si>
  <si>
    <t xml:space="preserve">начисления на выплаты по оплате труда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</si>
</sst>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justify" vertical="top" wrapText="1"/>
    </xf>
    <xf numFmtId="0" fontId="23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Alignment="1">
      <alignment vertical="justify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0" fillId="0" borderId="0" xfId="0" applyAlignment="1">
      <alignment horizontal="left"/>
    </xf>
    <xf numFmtId="0" fontId="23" fillId="0" borderId="11" xfId="0" applyFont="1" applyBorder="1" applyAlignment="1">
      <alignment horizontal="center" wrapText="1"/>
    </xf>
    <xf numFmtId="0" fontId="22" fillId="0" borderId="10" xfId="0" applyFont="1" applyBorder="1" applyAlignment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22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2" fontId="23" fillId="0" borderId="11" xfId="0" applyNumberFormat="1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2" fontId="19" fillId="0" borderId="11" xfId="0" applyNumberFormat="1" applyFont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1" fontId="23" fillId="0" borderId="11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168" fontId="23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23" fillId="0" borderId="0" xfId="0" applyFont="1" applyAlignment="1">
      <alignment horizontal="justify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justify" wrapText="1"/>
    </xf>
    <xf numFmtId="0" fontId="0" fillId="0" borderId="0" xfId="0" applyAlignment="1">
      <alignment vertical="justify" wrapText="1"/>
    </xf>
    <xf numFmtId="0" fontId="19" fillId="0" borderId="0" xfId="0" applyFont="1" applyAlignment="1">
      <alignment horizontal="center" vertical="justify" wrapText="1"/>
    </xf>
    <xf numFmtId="2" fontId="23" fillId="0" borderId="11" xfId="0" applyNumberFormat="1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3" fillId="0" borderId="11" xfId="0" applyFont="1" applyBorder="1" applyAlignment="1">
      <alignment vertical="top"/>
    </xf>
    <xf numFmtId="0" fontId="23" fillId="0" borderId="11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168" fontId="19" fillId="0" borderId="11" xfId="0" applyNumberFormat="1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3" fillId="0" borderId="11" xfId="0" applyFont="1" applyBorder="1" applyAlignment="1">
      <alignment horizontal="center" wrapText="1"/>
    </xf>
    <xf numFmtId="2" fontId="23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75" zoomScaleNormal="75" zoomScaleSheetLayoutView="75" workbookViewId="0" topLeftCell="A7">
      <selection activeCell="D26" sqref="D26"/>
    </sheetView>
  </sheetViews>
  <sheetFormatPr defaultColWidth="9.140625" defaultRowHeight="15"/>
  <cols>
    <col min="1" max="1" width="32.8515625" style="0" customWidth="1"/>
    <col min="2" max="2" width="11.140625" style="0" customWidth="1"/>
    <col min="3" max="3" width="13.8515625" style="0" customWidth="1"/>
    <col min="4" max="4" width="14.421875" style="0" customWidth="1"/>
    <col min="5" max="5" width="16.421875" style="0" customWidth="1"/>
    <col min="6" max="6" width="13.421875" style="0" customWidth="1"/>
    <col min="7" max="7" width="23.140625" style="0" customWidth="1"/>
    <col min="8" max="8" width="23.57421875" style="0" customWidth="1"/>
    <col min="9" max="9" width="15.7109375" style="0" customWidth="1"/>
    <col min="10" max="10" width="0.13671875" style="0" hidden="1" customWidth="1"/>
    <col min="11" max="11" width="18.28125" style="0" hidden="1" customWidth="1"/>
    <col min="12" max="14" width="9.140625" style="0" hidden="1" customWidth="1"/>
  </cols>
  <sheetData>
    <row r="1" ht="15" customHeight="1">
      <c r="A1" s="4"/>
    </row>
    <row r="2" spans="1:9" ht="18.75">
      <c r="A2" s="4"/>
      <c r="G2" s="71" t="s">
        <v>20</v>
      </c>
      <c r="H2" s="72"/>
      <c r="I2" s="72"/>
    </row>
    <row r="3" spans="7:9" ht="18.75" customHeight="1">
      <c r="G3" s="73" t="s">
        <v>22</v>
      </c>
      <c r="H3" s="74"/>
      <c r="I3" s="74"/>
    </row>
    <row r="4" spans="7:9" ht="17.25" customHeight="1">
      <c r="G4" s="74"/>
      <c r="H4" s="74"/>
      <c r="I4" s="74"/>
    </row>
    <row r="5" spans="7:9" ht="18.75" customHeight="1">
      <c r="G5" s="74"/>
      <c r="H5" s="74"/>
      <c r="I5" s="74"/>
    </row>
    <row r="6" spans="7:9" ht="33.75" customHeight="1">
      <c r="G6" s="22" t="s">
        <v>24</v>
      </c>
      <c r="H6" s="22" t="s">
        <v>25</v>
      </c>
      <c r="I6" s="22"/>
    </row>
    <row r="7" spans="7:9" ht="16.5" customHeight="1">
      <c r="G7" s="5" t="s">
        <v>23</v>
      </c>
      <c r="H7" s="5" t="s">
        <v>18</v>
      </c>
      <c r="I7" s="5"/>
    </row>
    <row r="8" spans="7:9" ht="16.5" customHeight="1">
      <c r="G8" s="62" t="s">
        <v>26</v>
      </c>
      <c r="H8" s="62"/>
      <c r="I8" s="62"/>
    </row>
    <row r="9" spans="8:9" ht="16.5" customHeight="1">
      <c r="H9" s="7"/>
      <c r="I9" s="6"/>
    </row>
    <row r="10" spans="1:9" ht="18" customHeight="1">
      <c r="A10" s="75" t="s">
        <v>0</v>
      </c>
      <c r="B10" s="75"/>
      <c r="C10" s="75"/>
      <c r="D10" s="75"/>
      <c r="E10" s="75"/>
      <c r="F10" s="75"/>
      <c r="G10" s="75"/>
      <c r="H10" s="75"/>
      <c r="I10" s="75"/>
    </row>
    <row r="11" spans="1:9" ht="20.25" customHeight="1">
      <c r="A11" s="75" t="s">
        <v>1</v>
      </c>
      <c r="B11" s="76"/>
      <c r="C11" s="76"/>
      <c r="D11" s="76"/>
      <c r="E11" s="76"/>
      <c r="F11" s="76"/>
      <c r="G11" s="76"/>
      <c r="H11" s="76"/>
      <c r="I11" s="76"/>
    </row>
    <row r="12" spans="1:9" ht="15.75" customHeight="1">
      <c r="A12" s="75" t="s">
        <v>183</v>
      </c>
      <c r="B12" s="76"/>
      <c r="C12" s="76"/>
      <c r="D12" s="76"/>
      <c r="E12" s="76"/>
      <c r="F12" s="76"/>
      <c r="G12" s="76"/>
      <c r="H12" s="76"/>
      <c r="I12" s="76"/>
    </row>
    <row r="13" spans="1:9" ht="16.5" customHeight="1">
      <c r="A13" s="69" t="s">
        <v>21</v>
      </c>
      <c r="B13" s="76"/>
      <c r="C13" s="76"/>
      <c r="D13" s="76"/>
      <c r="E13" s="76"/>
      <c r="F13" s="76"/>
      <c r="G13" s="76"/>
      <c r="H13" s="76"/>
      <c r="I13" s="76"/>
    </row>
    <row r="14" spans="2:9" ht="21.75" customHeight="1">
      <c r="B14" s="3"/>
      <c r="C14" s="3"/>
      <c r="D14" s="3"/>
      <c r="E14" s="3"/>
      <c r="F14" s="3"/>
      <c r="G14" s="3"/>
      <c r="H14" s="7"/>
      <c r="I14" s="17"/>
    </row>
    <row r="15" spans="1:9" ht="24.75" customHeight="1">
      <c r="A15" s="3" t="s">
        <v>27</v>
      </c>
      <c r="B15" s="3"/>
      <c r="C15" s="3"/>
      <c r="D15" s="68" t="s">
        <v>186</v>
      </c>
      <c r="E15" s="68"/>
      <c r="F15" s="68"/>
      <c r="G15" s="68"/>
      <c r="H15" s="9"/>
      <c r="I15" s="15" t="s">
        <v>2</v>
      </c>
    </row>
    <row r="16" spans="1:9" ht="28.5" customHeight="1">
      <c r="A16" s="3"/>
      <c r="B16" s="3"/>
      <c r="C16" s="3"/>
      <c r="D16" s="68"/>
      <c r="E16" s="68"/>
      <c r="F16" s="68"/>
      <c r="G16" s="68"/>
      <c r="H16" s="9" t="s">
        <v>12</v>
      </c>
      <c r="I16" s="43"/>
    </row>
    <row r="17" spans="1:9" ht="24.75" customHeight="1">
      <c r="A17" s="3" t="s">
        <v>28</v>
      </c>
      <c r="B17" s="69" t="s">
        <v>187</v>
      </c>
      <c r="C17" s="70"/>
      <c r="D17" s="70"/>
      <c r="E17" s="20"/>
      <c r="F17" s="20"/>
      <c r="G17" s="20"/>
      <c r="H17" s="24" t="s">
        <v>19</v>
      </c>
      <c r="I17" s="43"/>
    </row>
    <row r="18" spans="1:9" ht="19.5" customHeight="1">
      <c r="A18" s="11" t="s">
        <v>8</v>
      </c>
      <c r="B18" s="3"/>
      <c r="C18" s="3"/>
      <c r="D18" s="21"/>
      <c r="E18" s="21"/>
      <c r="F18" s="21"/>
      <c r="G18" s="21"/>
      <c r="H18" s="7" t="s">
        <v>3</v>
      </c>
      <c r="I18" s="10" t="s">
        <v>189</v>
      </c>
    </row>
    <row r="19" spans="1:9" ht="21" customHeight="1">
      <c r="A19" s="3"/>
      <c r="B19" s="3"/>
      <c r="C19" s="3"/>
      <c r="D19" s="21"/>
      <c r="E19" s="21"/>
      <c r="F19" s="21"/>
      <c r="G19" s="21"/>
      <c r="H19" s="25" t="s">
        <v>30</v>
      </c>
      <c r="I19" s="26"/>
    </row>
    <row r="20" spans="1:9" ht="21" customHeight="1">
      <c r="A20" s="3"/>
      <c r="B20" s="3"/>
      <c r="C20" s="3"/>
      <c r="D20" s="21"/>
      <c r="E20" s="21"/>
      <c r="F20" s="21"/>
      <c r="G20" s="21"/>
      <c r="H20" s="25" t="s">
        <v>31</v>
      </c>
      <c r="I20" s="26"/>
    </row>
    <row r="21" spans="1:9" ht="21" customHeight="1">
      <c r="A21" s="3"/>
      <c r="B21" s="3"/>
      <c r="C21" s="3"/>
      <c r="D21" s="21"/>
      <c r="E21" s="21"/>
      <c r="F21" s="21"/>
      <c r="G21" s="21"/>
      <c r="H21" s="25" t="s">
        <v>32</v>
      </c>
      <c r="I21" s="27">
        <v>80701000</v>
      </c>
    </row>
    <row r="22" spans="1:9" ht="24.75" customHeight="1">
      <c r="A22" s="63" t="s">
        <v>9</v>
      </c>
      <c r="B22" s="64"/>
      <c r="C22" s="64"/>
      <c r="D22" s="63" t="s">
        <v>10</v>
      </c>
      <c r="E22" s="63"/>
      <c r="F22" s="63"/>
      <c r="G22" s="63"/>
      <c r="H22" s="7" t="s">
        <v>4</v>
      </c>
      <c r="I22" s="10" t="s">
        <v>17</v>
      </c>
    </row>
    <row r="23" spans="1:9" ht="24.75" customHeight="1">
      <c r="A23" s="63"/>
      <c r="B23" s="64"/>
      <c r="C23" s="64"/>
      <c r="D23" s="63"/>
      <c r="E23" s="63"/>
      <c r="F23" s="63"/>
      <c r="G23" s="63"/>
      <c r="H23" s="7" t="s">
        <v>5</v>
      </c>
      <c r="I23" s="10" t="s">
        <v>29</v>
      </c>
    </row>
    <row r="24" spans="1:9" ht="24.75" customHeight="1">
      <c r="A24" s="3"/>
      <c r="B24" s="3"/>
      <c r="C24" s="3"/>
      <c r="D24" s="3"/>
      <c r="E24" s="3"/>
      <c r="F24" s="3"/>
      <c r="G24" s="3"/>
      <c r="H24" s="65" t="s">
        <v>6</v>
      </c>
      <c r="I24" s="59"/>
    </row>
    <row r="25" spans="1:9" ht="24.75" customHeight="1">
      <c r="A25" s="63" t="s">
        <v>11</v>
      </c>
      <c r="B25" s="63"/>
      <c r="C25" s="63"/>
      <c r="D25" s="63" t="s">
        <v>188</v>
      </c>
      <c r="E25" s="63"/>
      <c r="F25" s="63"/>
      <c r="G25" s="63"/>
      <c r="H25" s="66"/>
      <c r="I25" s="60"/>
    </row>
    <row r="26" spans="1:9" ht="24.75" customHeight="1">
      <c r="A26" s="3"/>
      <c r="B26" s="3"/>
      <c r="C26" s="3"/>
      <c r="D26" s="3"/>
      <c r="E26" s="3"/>
      <c r="F26" s="3"/>
      <c r="G26" s="3"/>
      <c r="H26" s="7" t="s">
        <v>7</v>
      </c>
      <c r="I26" s="10">
        <v>383</v>
      </c>
    </row>
    <row r="27" spans="1:7" ht="24.75" customHeight="1">
      <c r="A27" s="67"/>
      <c r="B27" s="67"/>
      <c r="C27" s="67"/>
      <c r="D27" s="58"/>
      <c r="E27" s="58"/>
      <c r="F27" s="58"/>
      <c r="G27" s="58"/>
    </row>
    <row r="28" spans="1:7" ht="15.75" customHeight="1">
      <c r="A28" s="3"/>
      <c r="B28" s="3"/>
      <c r="C28" s="3"/>
      <c r="D28" s="3"/>
      <c r="E28" s="3"/>
      <c r="F28" s="3"/>
      <c r="G28" s="3"/>
    </row>
    <row r="29" spans="1:7" ht="24.75" customHeight="1">
      <c r="A29" s="3"/>
      <c r="B29" s="3"/>
      <c r="C29" s="3"/>
      <c r="D29" s="58"/>
      <c r="E29" s="58"/>
      <c r="F29" s="58"/>
      <c r="G29" s="58"/>
    </row>
    <row r="30" spans="1:9" ht="21" customHeight="1">
      <c r="A30" s="2"/>
      <c r="B30" s="8"/>
      <c r="C30" s="8"/>
      <c r="D30" s="8"/>
      <c r="E30" s="8"/>
      <c r="F30" s="8"/>
      <c r="G30" s="8"/>
      <c r="H30" s="8"/>
      <c r="I30" s="8"/>
    </row>
    <row r="31" spans="1:9" ht="16.5">
      <c r="A31" s="61"/>
      <c r="B31" s="62"/>
      <c r="C31" s="62"/>
      <c r="D31" s="62"/>
      <c r="E31" s="62"/>
      <c r="F31" s="62"/>
      <c r="G31" s="62"/>
      <c r="H31" s="62"/>
      <c r="I31" s="62"/>
    </row>
  </sheetData>
  <mergeCells count="19">
    <mergeCell ref="D15:G16"/>
    <mergeCell ref="B17:D17"/>
    <mergeCell ref="G2:I2"/>
    <mergeCell ref="G3:I5"/>
    <mergeCell ref="G8:I8"/>
    <mergeCell ref="A10:I10"/>
    <mergeCell ref="A11:I11"/>
    <mergeCell ref="A12:I12"/>
    <mergeCell ref="A13:I13"/>
    <mergeCell ref="D29:G29"/>
    <mergeCell ref="I24:I25"/>
    <mergeCell ref="A31:I31"/>
    <mergeCell ref="A22:C23"/>
    <mergeCell ref="D22:G23"/>
    <mergeCell ref="A25:C25"/>
    <mergeCell ref="D25:G25"/>
    <mergeCell ref="H24:H25"/>
    <mergeCell ref="A27:C27"/>
    <mergeCell ref="D27:G27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4"/>
  <sheetViews>
    <sheetView view="pageBreakPreview" zoomScale="60" zoomScaleNormal="75" workbookViewId="0" topLeftCell="A1">
      <selection activeCell="B3" sqref="B3"/>
    </sheetView>
  </sheetViews>
  <sheetFormatPr defaultColWidth="9.140625" defaultRowHeight="15"/>
  <cols>
    <col min="1" max="1" width="12.421875" style="1" customWidth="1"/>
    <col min="2" max="2" width="11.140625" style="1" customWidth="1"/>
    <col min="3" max="3" width="13.8515625" style="1" customWidth="1"/>
    <col min="4" max="4" width="14.421875" style="1" customWidth="1"/>
    <col min="5" max="5" width="16.421875" style="1" customWidth="1"/>
    <col min="6" max="6" width="13.421875" style="1" customWidth="1"/>
    <col min="7" max="7" width="14.421875" style="1" customWidth="1"/>
    <col min="8" max="8" width="14.57421875" style="1" customWidth="1"/>
    <col min="9" max="9" width="15.8515625" style="1" customWidth="1"/>
    <col min="10" max="10" width="16.28125" style="1" customWidth="1"/>
    <col min="11" max="16384" width="9.140625" style="1" customWidth="1"/>
  </cols>
  <sheetData>
    <row r="2" spans="1:11" ht="18.75" customHeight="1">
      <c r="A2" s="45" t="s">
        <v>35</v>
      </c>
      <c r="B2" s="62"/>
      <c r="C2" s="62"/>
      <c r="D2" s="62"/>
      <c r="E2" s="62"/>
      <c r="F2" s="62"/>
      <c r="G2" s="62"/>
      <c r="H2" s="62"/>
      <c r="I2" s="62"/>
      <c r="J2" s="13"/>
      <c r="K2" s="13"/>
    </row>
    <row r="3" ht="27" customHeight="1"/>
    <row r="4" spans="1:12" ht="174.75" customHeight="1">
      <c r="A4" s="46" t="s">
        <v>190</v>
      </c>
      <c r="B4" s="47"/>
      <c r="C4" s="47"/>
      <c r="D4" s="47"/>
      <c r="E4" s="47"/>
      <c r="F4" s="47"/>
      <c r="G4" s="47"/>
      <c r="H4" s="47"/>
      <c r="I4" s="47"/>
      <c r="J4" s="72"/>
      <c r="K4" s="12"/>
      <c r="L4" s="12"/>
    </row>
    <row r="5" spans="1:12" ht="154.5" customHeight="1">
      <c r="A5" s="46" t="s">
        <v>191</v>
      </c>
      <c r="B5" s="47"/>
      <c r="C5" s="47"/>
      <c r="D5" s="47"/>
      <c r="E5" s="47"/>
      <c r="F5" s="47"/>
      <c r="G5" s="47"/>
      <c r="H5" s="47"/>
      <c r="I5" s="47"/>
      <c r="J5" s="72"/>
      <c r="K5" s="12"/>
      <c r="L5" s="12"/>
    </row>
    <row r="6" spans="1:12" ht="132" customHeight="1">
      <c r="A6" s="46" t="s">
        <v>192</v>
      </c>
      <c r="B6" s="47"/>
      <c r="C6" s="47"/>
      <c r="D6" s="47"/>
      <c r="E6" s="47"/>
      <c r="F6" s="47"/>
      <c r="G6" s="47"/>
      <c r="H6" s="47"/>
      <c r="I6" s="47"/>
      <c r="J6" s="72"/>
      <c r="K6" s="12"/>
      <c r="L6" s="12"/>
    </row>
    <row r="7" spans="1:12" ht="23.25" customHeight="1">
      <c r="A7" s="28" t="s">
        <v>197</v>
      </c>
      <c r="B7" s="5"/>
      <c r="C7" s="5"/>
      <c r="D7" s="5"/>
      <c r="E7" s="5"/>
      <c r="F7" s="5"/>
      <c r="G7" s="5"/>
      <c r="H7" s="5"/>
      <c r="I7" s="5"/>
      <c r="J7" s="12"/>
      <c r="K7" s="12"/>
      <c r="L7" s="12"/>
    </row>
    <row r="8" spans="1:12" ht="21.75" customHeight="1">
      <c r="A8" s="28" t="s">
        <v>14</v>
      </c>
      <c r="B8" s="5"/>
      <c r="C8" s="5"/>
      <c r="D8" s="5"/>
      <c r="E8" s="5"/>
      <c r="F8" s="5"/>
      <c r="G8" s="5"/>
      <c r="H8" s="5"/>
      <c r="I8" s="5"/>
      <c r="J8" s="12"/>
      <c r="K8" s="12"/>
      <c r="L8" s="12"/>
    </row>
    <row r="9" spans="1:12" ht="27" customHeight="1">
      <c r="A9" s="28" t="s">
        <v>198</v>
      </c>
      <c r="B9" s="5"/>
      <c r="C9" s="5"/>
      <c r="D9" s="5"/>
      <c r="E9" s="5"/>
      <c r="F9" s="5"/>
      <c r="G9" s="5"/>
      <c r="H9" s="5"/>
      <c r="I9" s="5"/>
      <c r="J9" s="12"/>
      <c r="K9" s="12"/>
      <c r="L9" s="12"/>
    </row>
    <row r="10" spans="1:12" ht="24.75" customHeight="1">
      <c r="A10" s="28" t="s">
        <v>33</v>
      </c>
      <c r="B10" s="5"/>
      <c r="C10" s="5"/>
      <c r="D10" s="5"/>
      <c r="E10" s="5"/>
      <c r="F10" s="5"/>
      <c r="G10" s="5"/>
      <c r="H10" s="5"/>
      <c r="I10" s="5"/>
      <c r="J10" s="12"/>
      <c r="K10" s="12"/>
      <c r="L10" s="12"/>
    </row>
    <row r="11" spans="1:12" ht="24.75" customHeight="1">
      <c r="A11" s="28" t="s">
        <v>34</v>
      </c>
      <c r="B11" s="5"/>
      <c r="C11" s="5"/>
      <c r="D11" s="5"/>
      <c r="E11" s="5"/>
      <c r="F11" s="5"/>
      <c r="G11" s="5"/>
      <c r="H11" s="5"/>
      <c r="I11" s="5"/>
      <c r="J11" s="12"/>
      <c r="K11" s="12"/>
      <c r="L11" s="12"/>
    </row>
    <row r="12" spans="1:12" ht="24" customHeight="1">
      <c r="A12" s="28" t="s">
        <v>199</v>
      </c>
      <c r="B12" s="5"/>
      <c r="C12" s="5"/>
      <c r="D12" s="5"/>
      <c r="E12" s="5"/>
      <c r="F12" s="5"/>
      <c r="G12" s="5"/>
      <c r="H12" s="5"/>
      <c r="I12" s="5"/>
      <c r="J12" s="12"/>
      <c r="K12" s="12"/>
      <c r="L12" s="12"/>
    </row>
    <row r="13" spans="1:12" ht="25.5" customHeight="1">
      <c r="A13" s="44" t="s">
        <v>200</v>
      </c>
      <c r="B13" s="62"/>
      <c r="C13" s="62"/>
      <c r="D13" s="62"/>
      <c r="E13" s="62"/>
      <c r="F13" s="62"/>
      <c r="G13" s="62"/>
      <c r="H13" s="62"/>
      <c r="I13" s="62"/>
      <c r="J13" s="62"/>
      <c r="K13" s="12"/>
      <c r="L13" s="12"/>
    </row>
    <row r="14" spans="1:12" ht="15.75">
      <c r="A14" s="5"/>
      <c r="B14" s="5"/>
      <c r="C14" s="5"/>
      <c r="D14" s="5"/>
      <c r="E14" s="5"/>
      <c r="F14" s="5"/>
      <c r="G14" s="5"/>
      <c r="H14" s="5"/>
      <c r="I14" s="5"/>
      <c r="J14" s="12"/>
      <c r="K14" s="12"/>
      <c r="L14" s="12"/>
    </row>
    <row r="15" spans="1:12" ht="15.75">
      <c r="A15" s="5"/>
      <c r="B15" s="5"/>
      <c r="C15" s="5"/>
      <c r="D15" s="5"/>
      <c r="E15" s="5"/>
      <c r="F15" s="5"/>
      <c r="G15" s="5"/>
      <c r="H15" s="5"/>
      <c r="I15" s="5"/>
      <c r="J15" s="12"/>
      <c r="K15" s="12"/>
      <c r="L15" s="12"/>
    </row>
    <row r="16" spans="2:12" ht="15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ht="15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ht="15.7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ht="15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ht="15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ht="15.7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ht="15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ht="15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</sheetData>
  <mergeCells count="5">
    <mergeCell ref="A13:J13"/>
    <mergeCell ref="A2:I2"/>
    <mergeCell ref="A4:J4"/>
    <mergeCell ref="A5:J5"/>
    <mergeCell ref="A6:J6"/>
  </mergeCells>
  <printOptions/>
  <pageMargins left="0.75" right="0.52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9"/>
  <sheetViews>
    <sheetView view="pageBreakPreview" zoomScale="75" zoomScaleNormal="75" zoomScaleSheetLayoutView="75" workbookViewId="0" topLeftCell="A1">
      <selection activeCell="C1" sqref="C1"/>
    </sheetView>
  </sheetViews>
  <sheetFormatPr defaultColWidth="9.140625" defaultRowHeight="15"/>
  <cols>
    <col min="1" max="1" width="9.140625" style="1" customWidth="1"/>
    <col min="2" max="2" width="79.8515625" style="1" customWidth="1"/>
    <col min="3" max="3" width="46.140625" style="19" customWidth="1"/>
    <col min="4" max="4" width="13.8515625" style="1" customWidth="1"/>
    <col min="5" max="5" width="14.421875" style="1" customWidth="1"/>
    <col min="6" max="6" width="16.421875" style="1" customWidth="1"/>
    <col min="7" max="7" width="13.421875" style="1" customWidth="1"/>
    <col min="8" max="8" width="21.8515625" style="1" customWidth="1"/>
    <col min="9" max="9" width="23.57421875" style="1" customWidth="1"/>
    <col min="10" max="10" width="19.28125" style="1" customWidth="1"/>
    <col min="11" max="11" width="0.13671875" style="1" hidden="1" customWidth="1"/>
    <col min="12" max="12" width="18.28125" style="1" hidden="1" customWidth="1"/>
    <col min="13" max="15" width="9.140625" style="1" hidden="1" customWidth="1"/>
    <col min="16" max="16384" width="9.140625" style="1" customWidth="1"/>
  </cols>
  <sheetData>
    <row r="1" ht="15.75">
      <c r="C1" s="29" t="s">
        <v>36</v>
      </c>
    </row>
    <row r="2" spans="2:3" ht="30.75" customHeight="1">
      <c r="B2" s="48" t="s">
        <v>196</v>
      </c>
      <c r="C2" s="48"/>
    </row>
    <row r="3" spans="2:3" ht="27" customHeight="1">
      <c r="B3" s="48"/>
      <c r="C3" s="48"/>
    </row>
    <row r="4" spans="2:3" ht="15.75">
      <c r="B4" s="14"/>
      <c r="C4" s="18"/>
    </row>
    <row r="5" spans="1:3" ht="25.5" customHeight="1">
      <c r="A5" s="33" t="s">
        <v>37</v>
      </c>
      <c r="B5" s="50" t="s">
        <v>38</v>
      </c>
      <c r="C5" s="50" t="s">
        <v>66</v>
      </c>
    </row>
    <row r="6" spans="1:3" ht="19.5" customHeight="1">
      <c r="A6" s="33">
        <v>1</v>
      </c>
      <c r="B6" s="32" t="s">
        <v>39</v>
      </c>
      <c r="C6" s="51">
        <v>92881.55</v>
      </c>
    </row>
    <row r="7" spans="1:3" ht="18" customHeight="1">
      <c r="A7" s="33"/>
      <c r="B7" s="32" t="s">
        <v>13</v>
      </c>
      <c r="C7" s="52"/>
    </row>
    <row r="8" spans="1:3" ht="34.5" customHeight="1">
      <c r="A8" s="33" t="s">
        <v>40</v>
      </c>
      <c r="B8" s="32" t="s">
        <v>41</v>
      </c>
      <c r="C8" s="52">
        <v>63300.73</v>
      </c>
    </row>
    <row r="9" spans="1:3" ht="18.75" customHeight="1">
      <c r="A9" s="33"/>
      <c r="B9" s="32" t="s">
        <v>42</v>
      </c>
      <c r="C9" s="52">
        <v>35761.05</v>
      </c>
    </row>
    <row r="10" spans="1:3" ht="36.75" customHeight="1">
      <c r="A10" s="33" t="s">
        <v>43</v>
      </c>
      <c r="B10" s="32" t="s">
        <v>44</v>
      </c>
      <c r="C10" s="52">
        <v>1975.21</v>
      </c>
    </row>
    <row r="11" spans="1:3" ht="29.25" customHeight="1">
      <c r="A11" s="33"/>
      <c r="B11" s="32" t="s">
        <v>42</v>
      </c>
      <c r="C11" s="52">
        <v>637.02</v>
      </c>
    </row>
    <row r="12" spans="1:3" ht="39" customHeight="1">
      <c r="A12" s="33" t="s">
        <v>45</v>
      </c>
      <c r="B12" s="32" t="s">
        <v>46</v>
      </c>
      <c r="C12" s="52">
        <v>8369.43</v>
      </c>
    </row>
    <row r="13" spans="1:3" ht="24.75" customHeight="1">
      <c r="A13" s="33"/>
      <c r="B13" s="32" t="s">
        <v>47</v>
      </c>
      <c r="C13" s="52">
        <v>622.12</v>
      </c>
    </row>
    <row r="14" spans="1:3" ht="34.5" customHeight="1">
      <c r="A14" s="33">
        <v>2</v>
      </c>
      <c r="B14" s="32" t="s">
        <v>48</v>
      </c>
      <c r="C14" s="51">
        <v>-50043.57</v>
      </c>
    </row>
    <row r="15" spans="1:3" ht="18" customHeight="1">
      <c r="A15" s="33"/>
      <c r="B15" s="32" t="s">
        <v>13</v>
      </c>
      <c r="C15" s="52"/>
    </row>
    <row r="16" spans="1:3" ht="18.75" customHeight="1">
      <c r="A16" s="33" t="s">
        <v>49</v>
      </c>
      <c r="B16" s="32" t="s">
        <v>50</v>
      </c>
      <c r="C16" s="52">
        <v>119.32</v>
      </c>
    </row>
    <row r="17" spans="1:3" ht="18" customHeight="1">
      <c r="A17" s="33"/>
      <c r="B17" s="32" t="s">
        <v>14</v>
      </c>
      <c r="C17" s="52"/>
    </row>
    <row r="18" spans="1:3" ht="18" customHeight="1">
      <c r="A18" s="33"/>
      <c r="B18" s="32" t="s">
        <v>51</v>
      </c>
      <c r="C18" s="52">
        <v>119.32</v>
      </c>
    </row>
    <row r="19" spans="1:3" ht="18" customHeight="1">
      <c r="A19" s="33"/>
      <c r="B19" s="32" t="s">
        <v>52</v>
      </c>
      <c r="C19" s="52"/>
    </row>
    <row r="20" spans="1:3" ht="42.75" customHeight="1">
      <c r="A20" s="33" t="s">
        <v>53</v>
      </c>
      <c r="B20" s="32" t="s">
        <v>54</v>
      </c>
      <c r="C20" s="52"/>
    </row>
    <row r="21" spans="1:3" ht="48" customHeight="1">
      <c r="A21" s="33" t="s">
        <v>55</v>
      </c>
      <c r="B21" s="32" t="s">
        <v>56</v>
      </c>
      <c r="C21" s="52"/>
    </row>
    <row r="22" spans="1:3" ht="33.75" customHeight="1">
      <c r="A22" s="33"/>
      <c r="B22" s="32" t="s">
        <v>14</v>
      </c>
      <c r="C22" s="52"/>
    </row>
    <row r="23" spans="1:3" ht="30.75" customHeight="1">
      <c r="A23" s="33"/>
      <c r="B23" s="32" t="s">
        <v>57</v>
      </c>
      <c r="C23" s="52"/>
    </row>
    <row r="24" spans="1:3" ht="33" customHeight="1">
      <c r="A24" s="33"/>
      <c r="B24" s="32" t="s">
        <v>58</v>
      </c>
      <c r="C24" s="52"/>
    </row>
    <row r="25" spans="1:3" ht="35.25" customHeight="1">
      <c r="A25" s="33"/>
      <c r="B25" s="32" t="s">
        <v>59</v>
      </c>
      <c r="C25" s="52"/>
    </row>
    <row r="26" spans="1:3" ht="27" customHeight="1">
      <c r="A26" s="33"/>
      <c r="B26" s="32" t="s">
        <v>60</v>
      </c>
      <c r="C26" s="52"/>
    </row>
    <row r="27" spans="1:3" ht="33.75" customHeight="1">
      <c r="A27" s="33"/>
      <c r="B27" s="32" t="s">
        <v>61</v>
      </c>
      <c r="C27" s="52"/>
    </row>
    <row r="28" spans="1:3" ht="30" customHeight="1">
      <c r="A28" s="33"/>
      <c r="B28" s="32" t="s">
        <v>62</v>
      </c>
      <c r="C28" s="52"/>
    </row>
    <row r="29" spans="1:3" ht="38.25" customHeight="1">
      <c r="A29" s="33"/>
      <c r="B29" s="32" t="s">
        <v>63</v>
      </c>
      <c r="C29" s="52"/>
    </row>
    <row r="30" spans="1:3" ht="30" customHeight="1">
      <c r="A30" s="33"/>
      <c r="B30" s="32" t="s">
        <v>64</v>
      </c>
      <c r="C30" s="52"/>
    </row>
    <row r="31" spans="1:3" ht="31.5" customHeight="1">
      <c r="A31" s="33"/>
      <c r="B31" s="32" t="s">
        <v>65</v>
      </c>
      <c r="C31" s="52"/>
    </row>
    <row r="32" spans="1:3" ht="18.75">
      <c r="A32" s="33"/>
      <c r="B32" s="32" t="s">
        <v>67</v>
      </c>
      <c r="C32" s="52"/>
    </row>
    <row r="33" spans="1:3" ht="37.5">
      <c r="A33" s="33" t="s">
        <v>68</v>
      </c>
      <c r="B33" s="32" t="s">
        <v>69</v>
      </c>
      <c r="C33" s="52"/>
    </row>
    <row r="34" spans="1:3" ht="18.75">
      <c r="A34" s="33"/>
      <c r="B34" s="32" t="s">
        <v>14</v>
      </c>
      <c r="C34" s="52"/>
    </row>
    <row r="35" spans="1:3" ht="18.75">
      <c r="A35" s="33"/>
      <c r="B35" s="32" t="s">
        <v>57</v>
      </c>
      <c r="C35" s="53"/>
    </row>
    <row r="36" spans="1:3" ht="18.75">
      <c r="A36" s="33"/>
      <c r="B36" s="32" t="s">
        <v>58</v>
      </c>
      <c r="C36" s="53"/>
    </row>
    <row r="37" spans="1:3" ht="18.75">
      <c r="A37" s="33"/>
      <c r="B37" s="32" t="s">
        <v>59</v>
      </c>
      <c r="C37" s="53"/>
    </row>
    <row r="38" spans="1:3" ht="18.75">
      <c r="A38" s="33"/>
      <c r="B38" s="32" t="s">
        <v>60</v>
      </c>
      <c r="C38" s="53"/>
    </row>
    <row r="39" spans="1:3" ht="18.75">
      <c r="A39" s="33"/>
      <c r="B39" s="32" t="s">
        <v>61</v>
      </c>
      <c r="C39" s="53"/>
    </row>
    <row r="40" spans="1:3" ht="18.75">
      <c r="A40" s="33"/>
      <c r="B40" s="32" t="s">
        <v>62</v>
      </c>
      <c r="C40" s="53"/>
    </row>
    <row r="41" spans="1:3" ht="18.75">
      <c r="A41" s="33"/>
      <c r="B41" s="32" t="s">
        <v>63</v>
      </c>
      <c r="C41" s="53"/>
    </row>
    <row r="42" spans="1:3" ht="37.5">
      <c r="A42" s="33"/>
      <c r="B42" s="32" t="s">
        <v>64</v>
      </c>
      <c r="C42" s="53"/>
    </row>
    <row r="43" spans="1:3" ht="18.75">
      <c r="A43" s="33"/>
      <c r="B43" s="32" t="s">
        <v>65</v>
      </c>
      <c r="C43" s="53"/>
    </row>
    <row r="44" spans="1:3" ht="18.75">
      <c r="A44" s="33"/>
      <c r="B44" s="32" t="s">
        <v>67</v>
      </c>
      <c r="C44" s="52"/>
    </row>
    <row r="45" spans="1:3" ht="18.75">
      <c r="A45" s="33">
        <v>3</v>
      </c>
      <c r="B45" s="32" t="s">
        <v>70</v>
      </c>
      <c r="C45" s="51">
        <f>C48+C63</f>
        <v>4953.59</v>
      </c>
    </row>
    <row r="46" spans="1:3" ht="18.75">
      <c r="A46" s="33"/>
      <c r="B46" s="32" t="s">
        <v>13</v>
      </c>
      <c r="C46" s="52"/>
    </row>
    <row r="47" spans="1:3" ht="18.75">
      <c r="A47" s="33" t="s">
        <v>71</v>
      </c>
      <c r="B47" s="32" t="s">
        <v>72</v>
      </c>
      <c r="C47" s="52"/>
    </row>
    <row r="48" spans="1:3" ht="56.25">
      <c r="A48" s="33" t="s">
        <v>73</v>
      </c>
      <c r="B48" s="32" t="s">
        <v>74</v>
      </c>
      <c r="C48" s="54">
        <f>SUM(C50:C62)</f>
        <v>4945.22</v>
      </c>
    </row>
    <row r="49" spans="1:3" ht="18.75">
      <c r="A49" s="33"/>
      <c r="B49" s="32" t="s">
        <v>14</v>
      </c>
      <c r="C49" s="54"/>
    </row>
    <row r="50" spans="1:3" ht="18.75">
      <c r="A50" s="33"/>
      <c r="B50" s="32" t="s">
        <v>75</v>
      </c>
      <c r="C50" s="54">
        <v>122.59</v>
      </c>
    </row>
    <row r="51" spans="1:3" ht="18.75">
      <c r="A51" s="33"/>
      <c r="B51" s="32" t="s">
        <v>76</v>
      </c>
      <c r="C51" s="54">
        <v>3.34</v>
      </c>
    </row>
    <row r="52" spans="1:3" ht="18.75">
      <c r="A52" s="33"/>
      <c r="B52" s="32" t="s">
        <v>77</v>
      </c>
      <c r="C52" s="54">
        <v>575.87</v>
      </c>
    </row>
    <row r="53" spans="1:3" ht="18.75">
      <c r="A53" s="33"/>
      <c r="B53" s="32" t="s">
        <v>78</v>
      </c>
      <c r="C53" s="54">
        <v>1188.75</v>
      </c>
    </row>
    <row r="54" spans="1:3" ht="18.75">
      <c r="A54" s="33"/>
      <c r="B54" s="32" t="s">
        <v>79</v>
      </c>
      <c r="C54" s="54">
        <v>2221.71</v>
      </c>
    </row>
    <row r="55" spans="1:3" ht="18.75">
      <c r="A55" s="33"/>
      <c r="B55" s="32" t="s">
        <v>80</v>
      </c>
      <c r="C55" s="54">
        <v>123.9</v>
      </c>
    </row>
    <row r="56" spans="1:3" ht="18.75">
      <c r="A56" s="33"/>
      <c r="B56" s="32" t="s">
        <v>81</v>
      </c>
      <c r="C56" s="54"/>
    </row>
    <row r="57" spans="1:3" ht="18.75">
      <c r="A57" s="33"/>
      <c r="B57" s="32" t="s">
        <v>82</v>
      </c>
      <c r="C57" s="54"/>
    </row>
    <row r="58" spans="1:3" ht="18.75">
      <c r="A58" s="33"/>
      <c r="B58" s="32" t="s">
        <v>83</v>
      </c>
      <c r="C58" s="54"/>
    </row>
    <row r="59" spans="1:3" ht="18.75">
      <c r="A59" s="33"/>
      <c r="B59" s="32" t="s">
        <v>84</v>
      </c>
      <c r="C59" s="54">
        <v>28.33</v>
      </c>
    </row>
    <row r="60" spans="1:3" ht="18.75">
      <c r="A60" s="33"/>
      <c r="B60" s="32" t="s">
        <v>85</v>
      </c>
      <c r="C60" s="54">
        <v>404.31</v>
      </c>
    </row>
    <row r="61" spans="1:3" ht="18.75">
      <c r="A61" s="33"/>
      <c r="B61" s="32" t="s">
        <v>86</v>
      </c>
      <c r="C61" s="54">
        <v>276.42</v>
      </c>
    </row>
    <row r="62" spans="1:3" ht="18.75">
      <c r="A62" s="33"/>
      <c r="B62" s="32" t="s">
        <v>87</v>
      </c>
      <c r="C62" s="54"/>
    </row>
    <row r="63" spans="1:3" ht="56.25">
      <c r="A63" s="33" t="s">
        <v>88</v>
      </c>
      <c r="B63" s="32" t="s">
        <v>89</v>
      </c>
      <c r="C63" s="54">
        <v>8.37</v>
      </c>
    </row>
    <row r="64" spans="1:3" ht="18.75">
      <c r="A64" s="33"/>
      <c r="B64" s="32" t="s">
        <v>14</v>
      </c>
      <c r="C64" s="54"/>
    </row>
    <row r="65" spans="1:3" ht="18.75">
      <c r="A65" s="33"/>
      <c r="B65" s="32" t="s">
        <v>75</v>
      </c>
      <c r="C65" s="54"/>
    </row>
    <row r="66" spans="1:3" ht="18.75">
      <c r="A66" s="33"/>
      <c r="B66" s="32" t="s">
        <v>76</v>
      </c>
      <c r="C66" s="54"/>
    </row>
    <row r="67" spans="1:3" ht="18.75">
      <c r="A67" s="33"/>
      <c r="B67" s="32" t="s">
        <v>77</v>
      </c>
      <c r="C67" s="54"/>
    </row>
    <row r="68" spans="1:3" ht="18.75">
      <c r="A68" s="33"/>
      <c r="B68" s="32" t="s">
        <v>78</v>
      </c>
      <c r="C68" s="54"/>
    </row>
    <row r="69" spans="1:3" ht="18.75">
      <c r="A69" s="33"/>
      <c r="B69" s="32" t="s">
        <v>79</v>
      </c>
      <c r="C69" s="54"/>
    </row>
    <row r="70" spans="1:3" ht="18.75">
      <c r="A70" s="33"/>
      <c r="B70" s="32" t="s">
        <v>80</v>
      </c>
      <c r="C70" s="54">
        <v>8.37</v>
      </c>
    </row>
    <row r="71" spans="1:3" ht="18.75">
      <c r="A71" s="33"/>
      <c r="B71" s="32" t="s">
        <v>81</v>
      </c>
      <c r="C71" s="52"/>
    </row>
    <row r="72" spans="1:3" ht="18.75">
      <c r="A72" s="33"/>
      <c r="B72" s="32" t="s">
        <v>82</v>
      </c>
      <c r="C72" s="52"/>
    </row>
    <row r="73" spans="1:3" ht="18.75">
      <c r="A73" s="33"/>
      <c r="B73" s="32" t="s">
        <v>83</v>
      </c>
      <c r="C73" s="52"/>
    </row>
    <row r="74" spans="1:3" ht="18.75">
      <c r="A74" s="33"/>
      <c r="B74" s="32" t="s">
        <v>84</v>
      </c>
      <c r="C74" s="52"/>
    </row>
    <row r="75" spans="1:3" ht="18.75">
      <c r="A75" s="33"/>
      <c r="B75" s="32" t="s">
        <v>85</v>
      </c>
      <c r="C75" s="52"/>
    </row>
    <row r="76" spans="1:3" ht="18.75">
      <c r="A76" s="33"/>
      <c r="B76" s="32" t="s">
        <v>86</v>
      </c>
      <c r="C76" s="52"/>
    </row>
    <row r="77" spans="1:3" ht="18.75">
      <c r="A77" s="33"/>
      <c r="B77" s="32" t="s">
        <v>87</v>
      </c>
      <c r="C77" s="52"/>
    </row>
    <row r="78" spans="1:3" ht="15.75">
      <c r="A78"/>
      <c r="B78"/>
      <c r="C78"/>
    </row>
    <row r="79" spans="1:3" ht="18.75">
      <c r="A79" s="30"/>
      <c r="B79"/>
      <c r="C79"/>
    </row>
  </sheetData>
  <mergeCells count="2">
    <mergeCell ref="B2:C2"/>
    <mergeCell ref="B3:C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="75" zoomScaleNormal="75" zoomScaleSheetLayoutView="75" workbookViewId="0" topLeftCell="A1">
      <pane ySplit="8" topLeftCell="BM9" activePane="bottomLeft" state="frozen"/>
      <selection pane="topLeft" activeCell="A1" sqref="A1"/>
      <selection pane="bottomLeft" activeCell="D11" sqref="D11:D99"/>
    </sheetView>
  </sheetViews>
  <sheetFormatPr defaultColWidth="9.140625" defaultRowHeight="15"/>
  <cols>
    <col min="1" max="1" width="34.00390625" style="1" customWidth="1"/>
    <col min="2" max="2" width="11.8515625" style="1" customWidth="1"/>
    <col min="3" max="3" width="29.28125" style="1" customWidth="1"/>
    <col min="4" max="4" width="19.8515625" style="1" customWidth="1"/>
    <col min="5" max="5" width="15.28125" style="1" customWidth="1"/>
    <col min="6" max="6" width="17.28125" style="1" customWidth="1"/>
    <col min="7" max="7" width="19.57421875" style="1" customWidth="1"/>
    <col min="8" max="8" width="18.7109375" style="16" customWidth="1"/>
    <col min="9" max="9" width="15.7109375" style="1" customWidth="1"/>
    <col min="10" max="10" width="0.13671875" style="1" hidden="1" customWidth="1"/>
    <col min="11" max="11" width="18.28125" style="1" hidden="1" customWidth="1"/>
    <col min="12" max="14" width="9.140625" style="1" hidden="1" customWidth="1"/>
    <col min="15" max="16384" width="9.140625" style="1" customWidth="1"/>
  </cols>
  <sheetData>
    <row r="1" ht="15.75">
      <c r="I1" s="29" t="s">
        <v>201</v>
      </c>
    </row>
    <row r="2" spans="1:9" ht="42.75" customHeight="1">
      <c r="A2" s="45" t="s">
        <v>182</v>
      </c>
      <c r="B2" s="82"/>
      <c r="C2" s="82"/>
      <c r="D2" s="82"/>
      <c r="E2" s="82"/>
      <c r="F2" s="82"/>
      <c r="G2" s="82"/>
      <c r="H2" s="82"/>
      <c r="I2" s="82"/>
    </row>
    <row r="3" ht="24.75" customHeight="1"/>
    <row r="4" spans="1:9" ht="36" customHeight="1">
      <c r="A4" s="83" t="s">
        <v>15</v>
      </c>
      <c r="B4" s="83" t="s">
        <v>90</v>
      </c>
      <c r="C4" s="77" t="s">
        <v>91</v>
      </c>
      <c r="D4" s="83" t="s">
        <v>92</v>
      </c>
      <c r="E4" s="84"/>
      <c r="F4" s="84"/>
      <c r="G4" s="84"/>
      <c r="H4" s="84"/>
      <c r="I4" s="84"/>
    </row>
    <row r="5" spans="1:9" ht="69" customHeight="1">
      <c r="A5" s="79"/>
      <c r="B5" s="79"/>
      <c r="C5" s="78"/>
      <c r="D5" s="85" t="s">
        <v>93</v>
      </c>
      <c r="E5" s="86" t="s">
        <v>14</v>
      </c>
      <c r="F5" s="86"/>
      <c r="G5" s="86"/>
      <c r="H5" s="86"/>
      <c r="I5" s="86"/>
    </row>
    <row r="6" spans="1:9" ht="104.25" customHeight="1">
      <c r="A6" s="79"/>
      <c r="B6" s="79"/>
      <c r="C6" s="79"/>
      <c r="D6" s="85"/>
      <c r="E6" s="85" t="s">
        <v>94</v>
      </c>
      <c r="F6" s="85" t="s">
        <v>95</v>
      </c>
      <c r="G6" s="85" t="s">
        <v>96</v>
      </c>
      <c r="H6" s="85" t="s">
        <v>97</v>
      </c>
      <c r="I6" s="85"/>
    </row>
    <row r="7" spans="1:9" ht="35.25" customHeight="1">
      <c r="A7" s="79"/>
      <c r="B7" s="79"/>
      <c r="C7" s="79"/>
      <c r="D7" s="85"/>
      <c r="E7" s="85"/>
      <c r="F7" s="85"/>
      <c r="G7" s="85"/>
      <c r="H7" s="23" t="s">
        <v>93</v>
      </c>
      <c r="I7" s="23" t="s">
        <v>98</v>
      </c>
    </row>
    <row r="8" spans="1:9" s="34" customFormat="1" ht="35.2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9" ht="41.25" customHeight="1">
      <c r="A9" s="32" t="s">
        <v>99</v>
      </c>
      <c r="B9" s="33">
        <v>100</v>
      </c>
      <c r="C9" s="31" t="s">
        <v>100</v>
      </c>
      <c r="D9" s="39">
        <f>D11+D14</f>
        <v>39206970</v>
      </c>
      <c r="E9" s="39">
        <f>E11</f>
        <v>36831170</v>
      </c>
      <c r="F9" s="39">
        <f>F14</f>
        <v>179800</v>
      </c>
      <c r="G9" s="39"/>
      <c r="H9" s="39">
        <f>H11</f>
        <v>2196000</v>
      </c>
      <c r="I9" s="39"/>
    </row>
    <row r="10" spans="1:9" ht="34.5" customHeight="1">
      <c r="A10" s="32" t="s">
        <v>101</v>
      </c>
      <c r="B10" s="33">
        <v>110</v>
      </c>
      <c r="C10" s="31"/>
      <c r="D10" s="31"/>
      <c r="E10" s="31" t="s">
        <v>100</v>
      </c>
      <c r="F10" s="31" t="s">
        <v>100</v>
      </c>
      <c r="G10" s="31" t="s">
        <v>100</v>
      </c>
      <c r="H10" s="31"/>
      <c r="I10" s="31" t="s">
        <v>100</v>
      </c>
    </row>
    <row r="11" spans="1:9" ht="36.75" customHeight="1">
      <c r="A11" s="55" t="s">
        <v>181</v>
      </c>
      <c r="B11" s="56">
        <v>120</v>
      </c>
      <c r="C11" s="39"/>
      <c r="D11" s="39">
        <f>E11+H11</f>
        <v>39027170</v>
      </c>
      <c r="E11" s="39">
        <f>E17+E77</f>
        <v>36831170</v>
      </c>
      <c r="F11" s="39" t="s">
        <v>100</v>
      </c>
      <c r="G11" s="39" t="s">
        <v>100</v>
      </c>
      <c r="H11" s="39">
        <f>H17+H77</f>
        <v>2196000</v>
      </c>
      <c r="I11" s="39"/>
    </row>
    <row r="12" spans="1:9" ht="57.75" customHeight="1">
      <c r="A12" s="32" t="s">
        <v>102</v>
      </c>
      <c r="B12" s="33">
        <v>130</v>
      </c>
      <c r="C12" s="31"/>
      <c r="D12" s="31"/>
      <c r="E12" s="31" t="s">
        <v>100</v>
      </c>
      <c r="F12" s="31" t="s">
        <v>100</v>
      </c>
      <c r="G12" s="31" t="s">
        <v>100</v>
      </c>
      <c r="H12" s="31"/>
      <c r="I12" s="31" t="s">
        <v>100</v>
      </c>
    </row>
    <row r="13" spans="1:9" ht="82.5" customHeight="1">
      <c r="A13" s="32" t="s">
        <v>103</v>
      </c>
      <c r="B13" s="33">
        <v>140</v>
      </c>
      <c r="C13" s="31"/>
      <c r="D13" s="31"/>
      <c r="E13" s="31" t="s">
        <v>100</v>
      </c>
      <c r="F13" s="31" t="s">
        <v>100</v>
      </c>
      <c r="G13" s="31" t="s">
        <v>100</v>
      </c>
      <c r="H13" s="31"/>
      <c r="I13" s="31" t="s">
        <v>100</v>
      </c>
    </row>
    <row r="14" spans="1:9" ht="48" customHeight="1">
      <c r="A14" s="55" t="s">
        <v>104</v>
      </c>
      <c r="B14" s="56">
        <v>150</v>
      </c>
      <c r="C14" s="39"/>
      <c r="D14" s="39">
        <f>F14</f>
        <v>179800</v>
      </c>
      <c r="E14" s="39" t="s">
        <v>100</v>
      </c>
      <c r="F14" s="39">
        <v>179800</v>
      </c>
      <c r="G14" s="31"/>
      <c r="H14" s="31" t="s">
        <v>100</v>
      </c>
      <c r="I14" s="31" t="s">
        <v>100</v>
      </c>
    </row>
    <row r="15" spans="1:9" ht="26.25" customHeight="1">
      <c r="A15" s="32" t="s">
        <v>105</v>
      </c>
      <c r="B15" s="33">
        <v>160</v>
      </c>
      <c r="C15" s="31"/>
      <c r="D15" s="31"/>
      <c r="E15" s="31" t="s">
        <v>100</v>
      </c>
      <c r="F15" s="31" t="s">
        <v>100</v>
      </c>
      <c r="G15" s="31" t="s">
        <v>100</v>
      </c>
      <c r="H15" s="31"/>
      <c r="I15" s="31"/>
    </row>
    <row r="16" spans="1:9" ht="36" customHeight="1">
      <c r="A16" s="32" t="s">
        <v>106</v>
      </c>
      <c r="B16" s="33">
        <v>180</v>
      </c>
      <c r="C16" s="31" t="s">
        <v>100</v>
      </c>
      <c r="D16" s="31"/>
      <c r="E16" s="31" t="s">
        <v>100</v>
      </c>
      <c r="F16" s="31" t="s">
        <v>100</v>
      </c>
      <c r="G16" s="31" t="s">
        <v>100</v>
      </c>
      <c r="H16" s="31"/>
      <c r="I16" s="31" t="s">
        <v>100</v>
      </c>
    </row>
    <row r="17" spans="1:9" ht="37.5" customHeight="1">
      <c r="A17" s="36" t="s">
        <v>107</v>
      </c>
      <c r="B17" s="37">
        <v>200</v>
      </c>
      <c r="C17" s="38" t="s">
        <v>100</v>
      </c>
      <c r="D17" s="38">
        <f>E17+F17+G17+H17</f>
        <v>37957170</v>
      </c>
      <c r="E17" s="38">
        <f>E19+E27+E66+E62</f>
        <v>36241370</v>
      </c>
      <c r="F17" s="38">
        <f>F19+F27+F66+F62</f>
        <v>179800</v>
      </c>
      <c r="G17" s="38">
        <f>G19+G27+G66+G62</f>
        <v>0</v>
      </c>
      <c r="H17" s="38">
        <f>H19+H27+H66+H62</f>
        <v>1536000</v>
      </c>
      <c r="I17" s="38">
        <f>I19+I27+I66+I62</f>
        <v>0</v>
      </c>
    </row>
    <row r="18" spans="1:9" ht="24.75" customHeight="1">
      <c r="A18" s="32" t="s">
        <v>108</v>
      </c>
      <c r="B18" s="33"/>
      <c r="C18" s="31"/>
      <c r="D18" s="31"/>
      <c r="E18" s="31"/>
      <c r="F18" s="31"/>
      <c r="G18" s="31"/>
      <c r="H18" s="31"/>
      <c r="I18" s="31"/>
    </row>
    <row r="19" spans="1:9" ht="25.5" customHeight="1">
      <c r="A19" s="36" t="s">
        <v>109</v>
      </c>
      <c r="B19" s="37">
        <v>210</v>
      </c>
      <c r="C19" s="41">
        <v>210</v>
      </c>
      <c r="D19" s="38">
        <f>E19+F19+G19+H19</f>
        <v>33240050</v>
      </c>
      <c r="E19" s="38">
        <f aca="true" t="shared" si="0" ref="D19:I19">E21+E26</f>
        <v>32240050</v>
      </c>
      <c r="F19" s="38">
        <f t="shared" si="0"/>
        <v>0</v>
      </c>
      <c r="G19" s="38">
        <f t="shared" si="0"/>
        <v>0</v>
      </c>
      <c r="H19" s="38">
        <f>H21+H26+H25</f>
        <v>1000000</v>
      </c>
      <c r="I19" s="38">
        <f t="shared" si="0"/>
        <v>0</v>
      </c>
    </row>
    <row r="20" spans="1:9" ht="19.5" customHeight="1">
      <c r="A20" s="32" t="s">
        <v>110</v>
      </c>
      <c r="B20" s="33"/>
      <c r="C20" s="31"/>
      <c r="D20" s="38">
        <f aca="true" t="shared" si="1" ref="D20:D76">E20+F20+G20+H20</f>
        <v>0</v>
      </c>
      <c r="E20" s="31"/>
      <c r="F20" s="31"/>
      <c r="G20" s="31"/>
      <c r="H20" s="31"/>
      <c r="I20" s="31"/>
    </row>
    <row r="21" spans="1:9" ht="24" customHeight="1">
      <c r="A21" s="32" t="s">
        <v>111</v>
      </c>
      <c r="B21" s="33">
        <v>211</v>
      </c>
      <c r="C21" s="40">
        <v>211</v>
      </c>
      <c r="D21" s="38">
        <f t="shared" si="1"/>
        <v>23303550</v>
      </c>
      <c r="E21" s="31">
        <f>2392050+1908800+18202700</f>
        <v>22503550</v>
      </c>
      <c r="F21" s="31"/>
      <c r="G21" s="31"/>
      <c r="H21" s="31">
        <v>800000</v>
      </c>
      <c r="I21" s="31"/>
    </row>
    <row r="22" spans="1:9" ht="20.25" customHeight="1">
      <c r="A22" s="32" t="s">
        <v>112</v>
      </c>
      <c r="B22" s="33">
        <v>212</v>
      </c>
      <c r="C22" s="31"/>
      <c r="D22" s="38">
        <f t="shared" si="1"/>
        <v>0</v>
      </c>
      <c r="E22" s="31"/>
      <c r="F22" s="31"/>
      <c r="G22" s="31"/>
      <c r="H22" s="31"/>
      <c r="I22" s="31"/>
    </row>
    <row r="23" spans="1:9" ht="18.75" customHeight="1">
      <c r="A23" s="32" t="s">
        <v>14</v>
      </c>
      <c r="B23" s="33"/>
      <c r="C23" s="31"/>
      <c r="D23" s="38">
        <f t="shared" si="1"/>
        <v>0</v>
      </c>
      <c r="E23" s="31"/>
      <c r="F23" s="31"/>
      <c r="G23" s="31"/>
      <c r="H23" s="31"/>
      <c r="I23" s="31"/>
    </row>
    <row r="24" spans="1:9" ht="57.75" customHeight="1">
      <c r="A24" s="32" t="s">
        <v>113</v>
      </c>
      <c r="B24" s="33">
        <v>212.1</v>
      </c>
      <c r="C24" s="31"/>
      <c r="D24" s="38">
        <f t="shared" si="1"/>
        <v>0</v>
      </c>
      <c r="E24" s="31"/>
      <c r="F24" s="31"/>
      <c r="G24" s="31"/>
      <c r="H24" s="31"/>
      <c r="I24" s="31"/>
    </row>
    <row r="25" spans="1:9" ht="26.25" customHeight="1">
      <c r="A25" s="32" t="s">
        <v>114</v>
      </c>
      <c r="B25" s="33">
        <v>212.2</v>
      </c>
      <c r="C25" s="31"/>
      <c r="D25" s="38">
        <f t="shared" si="1"/>
        <v>0</v>
      </c>
      <c r="E25" s="31"/>
      <c r="F25" s="31"/>
      <c r="G25" s="31"/>
      <c r="H25" s="31"/>
      <c r="I25" s="31"/>
    </row>
    <row r="26" spans="1:9" ht="43.5" customHeight="1">
      <c r="A26" s="32" t="s">
        <v>202</v>
      </c>
      <c r="B26" s="33">
        <v>213</v>
      </c>
      <c r="C26" s="40">
        <v>213</v>
      </c>
      <c r="D26" s="38">
        <f t="shared" si="1"/>
        <v>9936500</v>
      </c>
      <c r="E26" s="31">
        <f>1035000+825800+7875700</f>
        <v>9736500</v>
      </c>
      <c r="F26" s="31"/>
      <c r="G26" s="31"/>
      <c r="H26" s="31">
        <v>200000</v>
      </c>
      <c r="I26" s="31"/>
    </row>
    <row r="27" spans="1:9" ht="21.75" customHeight="1">
      <c r="A27" s="36" t="s">
        <v>115</v>
      </c>
      <c r="B27" s="37">
        <v>220</v>
      </c>
      <c r="C27" s="41">
        <v>220</v>
      </c>
      <c r="D27" s="38">
        <f t="shared" si="1"/>
        <v>3604100</v>
      </c>
      <c r="E27" s="38">
        <f>E29+E30+E31+E42+E50</f>
        <v>3140100</v>
      </c>
      <c r="F27" s="38">
        <f>F29+F30+F31+F42+F50</f>
        <v>0</v>
      </c>
      <c r="G27" s="38">
        <f>G29+G30+G31+G42+G50</f>
        <v>0</v>
      </c>
      <c r="H27" s="38">
        <f>H29+H30+H31+H42+H50</f>
        <v>464000</v>
      </c>
      <c r="I27" s="38">
        <f>I29+I30+I31+I42+I50</f>
        <v>0</v>
      </c>
    </row>
    <row r="28" spans="1:9" ht="24" customHeight="1">
      <c r="A28" s="32" t="s">
        <v>116</v>
      </c>
      <c r="B28" s="33"/>
      <c r="C28" s="31"/>
      <c r="D28" s="38">
        <f t="shared" si="1"/>
        <v>0</v>
      </c>
      <c r="E28" s="31"/>
      <c r="F28" s="31"/>
      <c r="G28" s="31"/>
      <c r="H28" s="31"/>
      <c r="I28" s="31"/>
    </row>
    <row r="29" spans="1:9" ht="27" customHeight="1">
      <c r="A29" s="32" t="s">
        <v>117</v>
      </c>
      <c r="B29" s="33">
        <v>221</v>
      </c>
      <c r="C29" s="31"/>
      <c r="D29" s="38">
        <f t="shared" si="1"/>
        <v>40600</v>
      </c>
      <c r="E29" s="31">
        <v>15600</v>
      </c>
      <c r="F29" s="31"/>
      <c r="G29" s="31"/>
      <c r="H29" s="31">
        <v>25000</v>
      </c>
      <c r="I29" s="31"/>
    </row>
    <row r="30" spans="1:9" ht="27" customHeight="1">
      <c r="A30" s="32" t="s">
        <v>118</v>
      </c>
      <c r="B30" s="33">
        <v>222</v>
      </c>
      <c r="C30" s="31"/>
      <c r="D30" s="38">
        <f t="shared" si="1"/>
        <v>5000</v>
      </c>
      <c r="E30" s="31"/>
      <c r="F30" s="31"/>
      <c r="G30" s="31"/>
      <c r="H30" s="31">
        <v>5000</v>
      </c>
      <c r="I30" s="31"/>
    </row>
    <row r="31" spans="1:9" ht="26.25" customHeight="1">
      <c r="A31" s="36" t="s">
        <v>119</v>
      </c>
      <c r="B31" s="37">
        <v>223</v>
      </c>
      <c r="C31" s="41">
        <v>223</v>
      </c>
      <c r="D31" s="38">
        <f t="shared" si="1"/>
        <v>2521500</v>
      </c>
      <c r="E31" s="38">
        <f>E33+E34+E35+E36+E37+E38+E39+E40</f>
        <v>2512500</v>
      </c>
      <c r="F31" s="38">
        <f>F33+F34+F35+F36+F37+F38+F39+F40</f>
        <v>0</v>
      </c>
      <c r="G31" s="38">
        <f>G33+G34+G35+G36+G37+G38+G39+G40</f>
        <v>0</v>
      </c>
      <c r="H31" s="38">
        <f>H33+H34+H35+H36+H37+H38+H39+H40</f>
        <v>9000</v>
      </c>
      <c r="I31" s="38">
        <f>I33+I34+I35+I36+I37+I38+I39+I40</f>
        <v>0</v>
      </c>
    </row>
    <row r="32" spans="1:9" ht="24.75" customHeight="1">
      <c r="A32" s="32" t="s">
        <v>16</v>
      </c>
      <c r="B32" s="33"/>
      <c r="C32" s="31"/>
      <c r="D32" s="38">
        <f t="shared" si="1"/>
        <v>0</v>
      </c>
      <c r="E32" s="31"/>
      <c r="F32" s="31"/>
      <c r="G32" s="31"/>
      <c r="H32" s="31"/>
      <c r="I32" s="31"/>
    </row>
    <row r="33" spans="1:9" ht="32.25" customHeight="1">
      <c r="A33" s="32" t="s">
        <v>120</v>
      </c>
      <c r="B33" s="33">
        <v>223.1</v>
      </c>
      <c r="C33" s="42">
        <v>223.1</v>
      </c>
      <c r="D33" s="38">
        <f t="shared" si="1"/>
        <v>1312400</v>
      </c>
      <c r="E33" s="31">
        <v>1306400</v>
      </c>
      <c r="F33" s="31"/>
      <c r="G33" s="31"/>
      <c r="H33" s="31">
        <v>6000</v>
      </c>
      <c r="I33" s="31"/>
    </row>
    <row r="34" spans="1:9" ht="36" customHeight="1">
      <c r="A34" s="32" t="s">
        <v>121</v>
      </c>
      <c r="B34" s="33">
        <v>223.2</v>
      </c>
      <c r="C34" s="42"/>
      <c r="D34" s="38">
        <f t="shared" si="1"/>
        <v>0</v>
      </c>
      <c r="E34" s="31"/>
      <c r="F34" s="31"/>
      <c r="G34" s="31"/>
      <c r="H34" s="31"/>
      <c r="I34" s="31"/>
    </row>
    <row r="35" spans="1:9" ht="37.5">
      <c r="A35" s="32" t="s">
        <v>122</v>
      </c>
      <c r="B35" s="33">
        <v>223.3</v>
      </c>
      <c r="C35" s="42">
        <v>223.3</v>
      </c>
      <c r="D35" s="38">
        <f t="shared" si="1"/>
        <v>50800</v>
      </c>
      <c r="E35" s="31">
        <v>50300</v>
      </c>
      <c r="F35" s="31"/>
      <c r="G35" s="31"/>
      <c r="H35" s="31">
        <v>500</v>
      </c>
      <c r="I35" s="31"/>
    </row>
    <row r="36" spans="1:9" ht="18.75" customHeight="1">
      <c r="A36" s="32" t="s">
        <v>123</v>
      </c>
      <c r="B36" s="33">
        <v>223.4</v>
      </c>
      <c r="C36" s="42">
        <v>223.4</v>
      </c>
      <c r="D36" s="38">
        <f t="shared" si="1"/>
        <v>176400</v>
      </c>
      <c r="E36" s="31">
        <v>175900</v>
      </c>
      <c r="F36" s="31"/>
      <c r="G36" s="31"/>
      <c r="H36" s="31">
        <v>500</v>
      </c>
      <c r="I36" s="31"/>
    </row>
    <row r="37" spans="1:9" ht="33.75" customHeight="1">
      <c r="A37" s="32" t="s">
        <v>124</v>
      </c>
      <c r="B37" s="33">
        <v>223.5</v>
      </c>
      <c r="C37" s="42"/>
      <c r="D37" s="38">
        <f t="shared" si="1"/>
        <v>0</v>
      </c>
      <c r="E37" s="31"/>
      <c r="F37" s="31"/>
      <c r="G37" s="31"/>
      <c r="H37" s="31"/>
      <c r="I37" s="31"/>
    </row>
    <row r="38" spans="1:9" ht="22.5" customHeight="1">
      <c r="A38" s="32" t="s">
        <v>125</v>
      </c>
      <c r="B38" s="33">
        <v>223.6</v>
      </c>
      <c r="C38" s="42">
        <v>223.6</v>
      </c>
      <c r="D38" s="38">
        <f t="shared" si="1"/>
        <v>805500</v>
      </c>
      <c r="E38" s="31">
        <v>804000</v>
      </c>
      <c r="F38" s="31"/>
      <c r="G38" s="31"/>
      <c r="H38" s="31">
        <v>1500</v>
      </c>
      <c r="I38" s="31"/>
    </row>
    <row r="39" spans="1:9" ht="42.75" customHeight="1">
      <c r="A39" s="32" t="s">
        <v>126</v>
      </c>
      <c r="B39" s="33">
        <v>223.7</v>
      </c>
      <c r="C39" s="42">
        <v>223.7</v>
      </c>
      <c r="D39" s="38">
        <f t="shared" si="1"/>
        <v>176400</v>
      </c>
      <c r="E39" s="31">
        <v>175900</v>
      </c>
      <c r="F39" s="31"/>
      <c r="G39" s="31"/>
      <c r="H39" s="31">
        <v>500</v>
      </c>
      <c r="I39" s="31"/>
    </row>
    <row r="40" spans="1:9" ht="34.5" customHeight="1">
      <c r="A40" s="32" t="s">
        <v>127</v>
      </c>
      <c r="B40" s="33">
        <v>223.8</v>
      </c>
      <c r="C40" s="31"/>
      <c r="D40" s="38">
        <f t="shared" si="1"/>
        <v>0</v>
      </c>
      <c r="E40" s="31"/>
      <c r="F40" s="31"/>
      <c r="G40" s="31"/>
      <c r="H40" s="31"/>
      <c r="I40" s="31"/>
    </row>
    <row r="41" spans="1:9" ht="39.75" customHeight="1">
      <c r="A41" s="32" t="s">
        <v>177</v>
      </c>
      <c r="B41" s="33">
        <v>224</v>
      </c>
      <c r="C41" s="31"/>
      <c r="D41" s="38">
        <f t="shared" si="1"/>
        <v>0</v>
      </c>
      <c r="E41" s="31"/>
      <c r="F41" s="31"/>
      <c r="G41" s="31"/>
      <c r="H41" s="31"/>
      <c r="I41" s="31"/>
    </row>
    <row r="42" spans="1:9" ht="45.75" customHeight="1">
      <c r="A42" s="36" t="s">
        <v>178</v>
      </c>
      <c r="B42" s="37">
        <v>225</v>
      </c>
      <c r="C42" s="41">
        <v>225</v>
      </c>
      <c r="D42" s="38">
        <f t="shared" si="1"/>
        <v>647650</v>
      </c>
      <c r="E42" s="38">
        <f>E44+E45+E46+E47+E48+E49</f>
        <v>331650</v>
      </c>
      <c r="F42" s="38">
        <f>F44+F45+F46+F47+F48+F49</f>
        <v>0</v>
      </c>
      <c r="G42" s="38">
        <f>G44+G45+G46+G47+G48+G49</f>
        <v>0</v>
      </c>
      <c r="H42" s="38">
        <f>H44+H45+H46+H47+H48+H49</f>
        <v>316000</v>
      </c>
      <c r="I42" s="38">
        <f>I44+I45+I46+I47+I48+I49</f>
        <v>0</v>
      </c>
    </row>
    <row r="43" spans="1:9" ht="24" customHeight="1">
      <c r="A43" s="32" t="s">
        <v>16</v>
      </c>
      <c r="B43" s="33"/>
      <c r="C43" s="31"/>
      <c r="D43" s="38">
        <f t="shared" si="1"/>
        <v>0</v>
      </c>
      <c r="E43" s="31"/>
      <c r="F43" s="31"/>
      <c r="G43" s="31"/>
      <c r="H43" s="31"/>
      <c r="I43" s="31"/>
    </row>
    <row r="44" spans="1:9" ht="62.25" customHeight="1">
      <c r="A44" s="32" t="s">
        <v>128</v>
      </c>
      <c r="B44" s="33">
        <v>225.1</v>
      </c>
      <c r="C44" s="42">
        <v>225.1</v>
      </c>
      <c r="D44" s="38">
        <f t="shared" si="1"/>
        <v>117850</v>
      </c>
      <c r="E44" s="31">
        <v>82850</v>
      </c>
      <c r="F44" s="31"/>
      <c r="G44" s="31"/>
      <c r="H44" s="31">
        <v>35000</v>
      </c>
      <c r="I44" s="31"/>
    </row>
    <row r="45" spans="1:9" ht="22.5" customHeight="1">
      <c r="A45" s="32" t="s">
        <v>129</v>
      </c>
      <c r="B45" s="33">
        <v>225.2</v>
      </c>
      <c r="C45" s="42">
        <v>225.2</v>
      </c>
      <c r="D45" s="38">
        <f t="shared" si="1"/>
        <v>160000</v>
      </c>
      <c r="E45" s="31"/>
      <c r="F45" s="31"/>
      <c r="G45" s="31"/>
      <c r="H45" s="31">
        <v>160000</v>
      </c>
      <c r="I45" s="31"/>
    </row>
    <row r="46" spans="1:9" ht="29.25" customHeight="1">
      <c r="A46" s="32" t="s">
        <v>130</v>
      </c>
      <c r="B46" s="33">
        <v>225.3</v>
      </c>
      <c r="C46" s="42">
        <v>225.3</v>
      </c>
      <c r="D46" s="38">
        <f t="shared" si="1"/>
        <v>0</v>
      </c>
      <c r="E46" s="31"/>
      <c r="F46" s="31"/>
      <c r="G46" s="31"/>
      <c r="H46" s="31"/>
      <c r="I46" s="31"/>
    </row>
    <row r="47" spans="1:9" ht="19.5" customHeight="1">
      <c r="A47" s="32" t="s">
        <v>131</v>
      </c>
      <c r="B47" s="33">
        <v>225.4</v>
      </c>
      <c r="C47" s="42">
        <v>225.4</v>
      </c>
      <c r="D47" s="38">
        <f t="shared" si="1"/>
        <v>158700</v>
      </c>
      <c r="E47" s="31">
        <v>132700</v>
      </c>
      <c r="F47" s="31"/>
      <c r="G47" s="31"/>
      <c r="H47" s="31">
        <v>26000</v>
      </c>
      <c r="I47" s="31"/>
    </row>
    <row r="48" spans="1:9" ht="23.25" customHeight="1">
      <c r="A48" s="32" t="s">
        <v>132</v>
      </c>
      <c r="B48" s="33">
        <v>225.5</v>
      </c>
      <c r="C48" s="42"/>
      <c r="D48" s="38">
        <f t="shared" si="1"/>
        <v>0</v>
      </c>
      <c r="E48" s="31"/>
      <c r="F48" s="31"/>
      <c r="G48" s="31"/>
      <c r="H48" s="31"/>
      <c r="I48" s="31"/>
    </row>
    <row r="49" spans="1:9" ht="37.5" customHeight="1">
      <c r="A49" s="32" t="s">
        <v>133</v>
      </c>
      <c r="B49" s="33">
        <v>225.6</v>
      </c>
      <c r="C49" s="42">
        <v>225.6</v>
      </c>
      <c r="D49" s="38">
        <f t="shared" si="1"/>
        <v>211100</v>
      </c>
      <c r="E49" s="31">
        <v>116100</v>
      </c>
      <c r="F49" s="31"/>
      <c r="G49" s="31"/>
      <c r="H49" s="31">
        <v>95000</v>
      </c>
      <c r="I49" s="31"/>
    </row>
    <row r="50" spans="1:9" ht="18" customHeight="1">
      <c r="A50" s="36" t="s">
        <v>134</v>
      </c>
      <c r="B50" s="37">
        <v>226</v>
      </c>
      <c r="C50" s="41">
        <v>226</v>
      </c>
      <c r="D50" s="38">
        <f t="shared" si="1"/>
        <v>389350</v>
      </c>
      <c r="E50" s="38">
        <f>E52+E53+E54+E55+E56+E57+E58+E59+E60+E61</f>
        <v>280350</v>
      </c>
      <c r="F50" s="38">
        <f>F52+F53+F54+F55+F56+F57+F58+F59+F60+F61</f>
        <v>0</v>
      </c>
      <c r="G50" s="38">
        <f>G52+G53+G54+G55+G56+G57+G58+G59+G60+G61</f>
        <v>0</v>
      </c>
      <c r="H50" s="38">
        <f>H52+H53+H54+H55+H56+H57+H58+H59+H60+H61</f>
        <v>109000</v>
      </c>
      <c r="I50" s="38">
        <f>I52+I53+I54+I55+I56+I57+I58+I59+I60+I61</f>
        <v>0</v>
      </c>
    </row>
    <row r="51" spans="1:9" ht="18" customHeight="1">
      <c r="A51" s="32" t="s">
        <v>13</v>
      </c>
      <c r="B51" s="33"/>
      <c r="C51" s="31"/>
      <c r="D51" s="38">
        <f t="shared" si="1"/>
        <v>0</v>
      </c>
      <c r="E51" s="31"/>
      <c r="F51" s="31"/>
      <c r="G51" s="31"/>
      <c r="H51" s="31"/>
      <c r="I51" s="31"/>
    </row>
    <row r="52" spans="1:9" ht="59.25" customHeight="1">
      <c r="A52" s="32" t="s">
        <v>135</v>
      </c>
      <c r="B52" s="33">
        <v>226.1</v>
      </c>
      <c r="C52" s="42">
        <v>226.1</v>
      </c>
      <c r="D52" s="38">
        <f t="shared" si="1"/>
        <v>0</v>
      </c>
      <c r="E52" s="31"/>
      <c r="F52" s="31"/>
      <c r="G52" s="31"/>
      <c r="H52" s="31"/>
      <c r="I52" s="31"/>
    </row>
    <row r="53" spans="1:9" ht="34.5" customHeight="1">
      <c r="A53" s="32" t="s">
        <v>136</v>
      </c>
      <c r="B53" s="33">
        <v>226.2</v>
      </c>
      <c r="C53" s="42">
        <v>226.2</v>
      </c>
      <c r="D53" s="38">
        <f t="shared" si="1"/>
        <v>0</v>
      </c>
      <c r="E53" s="31"/>
      <c r="F53" s="31"/>
      <c r="G53" s="31"/>
      <c r="H53" s="31"/>
      <c r="I53" s="31"/>
    </row>
    <row r="54" spans="1:9" ht="37.5" customHeight="1">
      <c r="A54" s="32" t="s">
        <v>137</v>
      </c>
      <c r="B54" s="33">
        <v>226.3</v>
      </c>
      <c r="C54" s="42">
        <v>226.3</v>
      </c>
      <c r="D54" s="38">
        <f t="shared" si="1"/>
        <v>0</v>
      </c>
      <c r="E54" s="31"/>
      <c r="F54" s="31"/>
      <c r="G54" s="31"/>
      <c r="H54" s="31"/>
      <c r="I54" s="31"/>
    </row>
    <row r="55" spans="1:9" ht="25.5" customHeight="1">
      <c r="A55" s="32" t="s">
        <v>138</v>
      </c>
      <c r="B55" s="33">
        <v>226.4</v>
      </c>
      <c r="C55" s="42">
        <v>226.4</v>
      </c>
      <c r="D55" s="38">
        <f t="shared" si="1"/>
        <v>47000</v>
      </c>
      <c r="E55" s="31"/>
      <c r="F55" s="31"/>
      <c r="G55" s="31"/>
      <c r="H55" s="31">
        <v>47000</v>
      </c>
      <c r="I55" s="31"/>
    </row>
    <row r="56" spans="1:9" ht="48.75" customHeight="1">
      <c r="A56" s="32" t="s">
        <v>139</v>
      </c>
      <c r="B56" s="33">
        <v>226.5</v>
      </c>
      <c r="C56" s="42">
        <v>226.5</v>
      </c>
      <c r="D56" s="38">
        <f>E56+F56+G56+H56</f>
        <v>62250</v>
      </c>
      <c r="E56" s="31">
        <v>62250</v>
      </c>
      <c r="F56" s="31"/>
      <c r="G56" s="31"/>
      <c r="H56" s="31"/>
      <c r="I56" s="31"/>
    </row>
    <row r="57" spans="1:9" ht="27.75" customHeight="1">
      <c r="A57" s="32" t="s">
        <v>140</v>
      </c>
      <c r="B57" s="33">
        <v>226.6</v>
      </c>
      <c r="C57" s="42">
        <v>226.6</v>
      </c>
      <c r="D57" s="38">
        <f t="shared" si="1"/>
        <v>0</v>
      </c>
      <c r="E57" s="31"/>
      <c r="F57" s="31"/>
      <c r="G57" s="31"/>
      <c r="H57" s="31"/>
      <c r="I57" s="31"/>
    </row>
    <row r="58" spans="1:9" ht="20.25" customHeight="1">
      <c r="A58" s="32" t="s">
        <v>141</v>
      </c>
      <c r="B58" s="33">
        <v>226.7</v>
      </c>
      <c r="C58" s="42">
        <v>226.7</v>
      </c>
      <c r="D58" s="38">
        <f t="shared" si="1"/>
        <v>27000</v>
      </c>
      <c r="E58" s="31"/>
      <c r="F58" s="31"/>
      <c r="G58" s="31"/>
      <c r="H58" s="31">
        <v>27000</v>
      </c>
      <c r="I58" s="31"/>
    </row>
    <row r="59" spans="1:9" ht="32.25" customHeight="1">
      <c r="A59" s="32" t="s">
        <v>142</v>
      </c>
      <c r="B59" s="33">
        <v>226.8</v>
      </c>
      <c r="C59" s="42">
        <v>226.8</v>
      </c>
      <c r="D59" s="38">
        <f t="shared" si="1"/>
        <v>0</v>
      </c>
      <c r="E59" s="31"/>
      <c r="F59" s="31"/>
      <c r="G59" s="31"/>
      <c r="H59" s="31"/>
      <c r="I59" s="31"/>
    </row>
    <row r="60" spans="1:9" ht="19.5" customHeight="1">
      <c r="A60" s="32" t="s">
        <v>143</v>
      </c>
      <c r="B60" s="33">
        <v>226.9</v>
      </c>
      <c r="C60" s="42">
        <v>226.9</v>
      </c>
      <c r="D60" s="38">
        <f t="shared" si="1"/>
        <v>145200</v>
      </c>
      <c r="E60" s="31">
        <v>140200</v>
      </c>
      <c r="F60" s="31"/>
      <c r="G60" s="31"/>
      <c r="H60" s="31">
        <v>5000</v>
      </c>
      <c r="I60" s="31"/>
    </row>
    <row r="61" spans="1:9" ht="19.5" customHeight="1">
      <c r="A61" s="32" t="s">
        <v>144</v>
      </c>
      <c r="B61" s="31">
        <v>226.1</v>
      </c>
      <c r="C61" s="31">
        <v>226.1</v>
      </c>
      <c r="D61" s="38">
        <f t="shared" si="1"/>
        <v>107900</v>
      </c>
      <c r="E61" s="31">
        <v>77900</v>
      </c>
      <c r="F61" s="31"/>
      <c r="G61" s="31"/>
      <c r="H61" s="31">
        <v>30000</v>
      </c>
      <c r="I61" s="31"/>
    </row>
    <row r="62" spans="1:9" ht="46.5" customHeight="1">
      <c r="A62" s="36" t="s">
        <v>179</v>
      </c>
      <c r="B62" s="37">
        <v>230</v>
      </c>
      <c r="C62" s="41">
        <v>260</v>
      </c>
      <c r="D62" s="38">
        <f t="shared" si="1"/>
        <v>179800</v>
      </c>
      <c r="E62" s="38">
        <f>E64+E65</f>
        <v>0</v>
      </c>
      <c r="F62" s="38">
        <f>F64+F65</f>
        <v>179800</v>
      </c>
      <c r="G62" s="38">
        <f>G64+G65</f>
        <v>0</v>
      </c>
      <c r="H62" s="38">
        <f>H64+H65</f>
        <v>0</v>
      </c>
      <c r="I62" s="38">
        <f>I64+I65</f>
        <v>0</v>
      </c>
    </row>
    <row r="63" spans="1:9" ht="18.75">
      <c r="A63" s="32" t="s">
        <v>145</v>
      </c>
      <c r="B63" s="33"/>
      <c r="C63" s="40"/>
      <c r="D63" s="38">
        <f t="shared" si="1"/>
        <v>0</v>
      </c>
      <c r="E63" s="31"/>
      <c r="F63" s="31"/>
      <c r="G63" s="31"/>
      <c r="H63" s="31"/>
      <c r="I63" s="31"/>
    </row>
    <row r="64" spans="1:9" ht="37.5">
      <c r="A64" s="32" t="s">
        <v>180</v>
      </c>
      <c r="B64" s="33">
        <v>231</v>
      </c>
      <c r="C64" s="40">
        <v>262</v>
      </c>
      <c r="D64" s="38">
        <f t="shared" si="1"/>
        <v>179800</v>
      </c>
      <c r="E64" s="31"/>
      <c r="F64" s="31">
        <v>179800</v>
      </c>
      <c r="G64" s="31"/>
      <c r="H64" s="31"/>
      <c r="I64" s="31"/>
    </row>
    <row r="65" spans="1:9" ht="93.75">
      <c r="A65" s="32" t="s">
        <v>146</v>
      </c>
      <c r="B65" s="33">
        <v>232</v>
      </c>
      <c r="C65" s="31"/>
      <c r="D65" s="38">
        <f t="shared" si="1"/>
        <v>0</v>
      </c>
      <c r="E65" s="31"/>
      <c r="F65" s="31"/>
      <c r="G65" s="31"/>
      <c r="H65" s="31"/>
      <c r="I65" s="31"/>
    </row>
    <row r="66" spans="1:9" ht="18.75">
      <c r="A66" s="36" t="s">
        <v>147</v>
      </c>
      <c r="B66" s="37">
        <v>240</v>
      </c>
      <c r="C66" s="41">
        <v>290</v>
      </c>
      <c r="D66" s="38">
        <f t="shared" si="1"/>
        <v>933220</v>
      </c>
      <c r="E66" s="38">
        <f>E68+E73</f>
        <v>861220</v>
      </c>
      <c r="F66" s="38">
        <f>F68+F73</f>
        <v>0</v>
      </c>
      <c r="G66" s="38">
        <f>G68+G73</f>
        <v>0</v>
      </c>
      <c r="H66" s="38">
        <f>H68+H73+H76+H74</f>
        <v>72000</v>
      </c>
      <c r="I66" s="38">
        <f>I68+I73</f>
        <v>0</v>
      </c>
    </row>
    <row r="67" spans="1:9" ht="18.75">
      <c r="A67" s="32" t="s">
        <v>13</v>
      </c>
      <c r="B67" s="33"/>
      <c r="C67" s="31"/>
      <c r="D67" s="38">
        <f t="shared" si="1"/>
        <v>0</v>
      </c>
      <c r="E67" s="31"/>
      <c r="F67" s="31"/>
      <c r="G67" s="31"/>
      <c r="H67" s="31"/>
      <c r="I67" s="31"/>
    </row>
    <row r="68" spans="1:9" ht="131.25">
      <c r="A68" s="36" t="s">
        <v>148</v>
      </c>
      <c r="B68" s="37">
        <v>240.1</v>
      </c>
      <c r="C68" s="57">
        <v>290.1</v>
      </c>
      <c r="D68" s="38">
        <f t="shared" si="1"/>
        <v>876220</v>
      </c>
      <c r="E68" s="38">
        <f>E70+E71+E72</f>
        <v>861220</v>
      </c>
      <c r="F68" s="38">
        <f>F70+F71+F72</f>
        <v>0</v>
      </c>
      <c r="G68" s="38">
        <f>G70+G71+G72</f>
        <v>0</v>
      </c>
      <c r="H68" s="38">
        <f>H71+H72</f>
        <v>15000</v>
      </c>
      <c r="I68" s="38">
        <f>I70+I71+I72</f>
        <v>0</v>
      </c>
    </row>
    <row r="69" spans="1:9" ht="18.75">
      <c r="A69" s="32" t="s">
        <v>16</v>
      </c>
      <c r="B69" s="33"/>
      <c r="C69" s="31"/>
      <c r="D69" s="38">
        <f t="shared" si="1"/>
        <v>0</v>
      </c>
      <c r="E69" s="31"/>
      <c r="F69" s="31"/>
      <c r="G69" s="31"/>
      <c r="H69" s="31"/>
      <c r="I69" s="31"/>
    </row>
    <row r="70" spans="1:9" ht="45" customHeight="1">
      <c r="A70" s="32" t="s">
        <v>149</v>
      </c>
      <c r="B70" s="33" t="s">
        <v>150</v>
      </c>
      <c r="C70" s="31" t="s">
        <v>193</v>
      </c>
      <c r="D70" s="38">
        <f t="shared" si="1"/>
        <v>861220</v>
      </c>
      <c r="E70" s="31">
        <v>861220</v>
      </c>
      <c r="F70" s="31"/>
      <c r="G70" s="31"/>
      <c r="H70" s="31"/>
      <c r="I70" s="31"/>
    </row>
    <row r="71" spans="1:9" ht="18.75">
      <c r="A71" s="32" t="s">
        <v>151</v>
      </c>
      <c r="B71" s="33" t="s">
        <v>152</v>
      </c>
      <c r="C71" s="31" t="s">
        <v>194</v>
      </c>
      <c r="D71" s="38">
        <f t="shared" si="1"/>
        <v>13000</v>
      </c>
      <c r="E71" s="31"/>
      <c r="F71" s="31"/>
      <c r="G71" s="31"/>
      <c r="H71" s="31">
        <v>13000</v>
      </c>
      <c r="I71" s="31"/>
    </row>
    <row r="72" spans="1:9" ht="75">
      <c r="A72" s="32" t="s">
        <v>153</v>
      </c>
      <c r="B72" s="33" t="s">
        <v>154</v>
      </c>
      <c r="C72" s="42" t="s">
        <v>195</v>
      </c>
      <c r="D72" s="38">
        <f t="shared" si="1"/>
        <v>2000</v>
      </c>
      <c r="E72" s="31"/>
      <c r="F72" s="31"/>
      <c r="G72" s="31"/>
      <c r="H72" s="31">
        <v>2000</v>
      </c>
      <c r="I72" s="31"/>
    </row>
    <row r="73" spans="1:9" ht="30" customHeight="1">
      <c r="A73" s="32" t="s">
        <v>155</v>
      </c>
      <c r="B73" s="33">
        <v>240.2</v>
      </c>
      <c r="C73" s="31"/>
      <c r="D73" s="38">
        <f t="shared" si="1"/>
        <v>0</v>
      </c>
      <c r="E73" s="31"/>
      <c r="F73" s="31"/>
      <c r="G73" s="31"/>
      <c r="H73" s="31"/>
      <c r="I73" s="31"/>
    </row>
    <row r="74" spans="1:9" ht="21.75" customHeight="1">
      <c r="A74" s="32" t="s">
        <v>156</v>
      </c>
      <c r="B74" s="33">
        <v>240.3</v>
      </c>
      <c r="C74" s="42">
        <v>290.5</v>
      </c>
      <c r="D74" s="38">
        <f t="shared" si="1"/>
        <v>50000</v>
      </c>
      <c r="E74" s="31"/>
      <c r="F74" s="31"/>
      <c r="G74" s="31"/>
      <c r="H74" s="31">
        <v>50000</v>
      </c>
      <c r="I74" s="31"/>
    </row>
    <row r="75" spans="1:9" ht="56.25">
      <c r="A75" s="32" t="s">
        <v>157</v>
      </c>
      <c r="B75" s="33">
        <v>240.4</v>
      </c>
      <c r="C75" s="31"/>
      <c r="D75" s="38">
        <f t="shared" si="1"/>
        <v>0</v>
      </c>
      <c r="E75" s="31"/>
      <c r="F75" s="31"/>
      <c r="G75" s="31"/>
      <c r="H75" s="31"/>
      <c r="I75" s="31"/>
    </row>
    <row r="76" spans="1:9" ht="36" customHeight="1">
      <c r="A76" s="32" t="s">
        <v>158</v>
      </c>
      <c r="B76" s="33">
        <v>240.5</v>
      </c>
      <c r="C76" s="42">
        <v>290.8</v>
      </c>
      <c r="D76" s="38">
        <f t="shared" si="1"/>
        <v>7000</v>
      </c>
      <c r="E76" s="31"/>
      <c r="F76" s="31"/>
      <c r="G76" s="31"/>
      <c r="H76" s="31">
        <v>7000</v>
      </c>
      <c r="I76" s="31"/>
    </row>
    <row r="77" spans="1:14" ht="57" customHeight="1">
      <c r="A77" s="36" t="s">
        <v>159</v>
      </c>
      <c r="B77" s="37">
        <v>300</v>
      </c>
      <c r="C77" s="41">
        <v>300</v>
      </c>
      <c r="D77" s="38">
        <f>E77+F77+G77+H77</f>
        <v>1249800</v>
      </c>
      <c r="E77" s="38">
        <f>E79+E85</f>
        <v>589800</v>
      </c>
      <c r="F77" s="38">
        <f>F79+F85</f>
        <v>0</v>
      </c>
      <c r="G77" s="38">
        <f>G79+G85</f>
        <v>0</v>
      </c>
      <c r="H77" s="38">
        <f>H79+H85</f>
        <v>660000</v>
      </c>
      <c r="I77" s="38">
        <f>I79+I85</f>
        <v>0</v>
      </c>
      <c r="J77" s="38">
        <f>K77</f>
        <v>0</v>
      </c>
      <c r="K77" s="38">
        <f>L77</f>
        <v>0</v>
      </c>
      <c r="L77" s="38">
        <f>M77</f>
        <v>0</v>
      </c>
      <c r="M77" s="38">
        <f>N77</f>
        <v>0</v>
      </c>
      <c r="N77" s="38">
        <f>O77</f>
        <v>0</v>
      </c>
    </row>
    <row r="78" spans="1:9" ht="18.75">
      <c r="A78" s="32" t="s">
        <v>145</v>
      </c>
      <c r="B78" s="33"/>
      <c r="C78" s="40"/>
      <c r="D78" s="38">
        <f>E78+F78+G78+H78</f>
        <v>0</v>
      </c>
      <c r="E78" s="31"/>
      <c r="F78" s="31"/>
      <c r="G78" s="31"/>
      <c r="H78" s="31"/>
      <c r="I78" s="31"/>
    </row>
    <row r="79" spans="1:9" ht="37.5">
      <c r="A79" s="36" t="s">
        <v>160</v>
      </c>
      <c r="B79" s="37">
        <v>310</v>
      </c>
      <c r="C79" s="41">
        <v>310</v>
      </c>
      <c r="D79" s="38">
        <f>E79+F79+G79+H79</f>
        <v>874200</v>
      </c>
      <c r="E79" s="38">
        <f>E81+E82</f>
        <v>574200</v>
      </c>
      <c r="F79" s="38">
        <f>F81+F82</f>
        <v>0</v>
      </c>
      <c r="G79" s="38">
        <f>G81+G82</f>
        <v>0</v>
      </c>
      <c r="H79" s="38">
        <f>H81+H82</f>
        <v>300000</v>
      </c>
      <c r="I79" s="38">
        <f>I81+I82</f>
        <v>0</v>
      </c>
    </row>
    <row r="80" spans="1:9" ht="18.75">
      <c r="A80" s="32" t="s">
        <v>16</v>
      </c>
      <c r="B80" s="33"/>
      <c r="C80" s="31"/>
      <c r="D80" s="38"/>
      <c r="E80" s="31"/>
      <c r="F80" s="31"/>
      <c r="G80" s="31"/>
      <c r="H80" s="31"/>
      <c r="I80" s="31"/>
    </row>
    <row r="81" spans="1:9" ht="75">
      <c r="A81" s="32" t="s">
        <v>161</v>
      </c>
      <c r="B81" s="33">
        <v>310.1</v>
      </c>
      <c r="C81" s="31"/>
      <c r="D81" s="38">
        <f>E81+F81+G81+H81</f>
        <v>0</v>
      </c>
      <c r="E81" s="31"/>
      <c r="F81" s="31"/>
      <c r="G81" s="31"/>
      <c r="H81" s="31"/>
      <c r="I81" s="31"/>
    </row>
    <row r="82" spans="1:9" ht="56.25">
      <c r="A82" s="32" t="s">
        <v>162</v>
      </c>
      <c r="B82" s="33">
        <v>310.2</v>
      </c>
      <c r="C82" s="42">
        <v>310.2</v>
      </c>
      <c r="D82" s="38">
        <f aca="true" t="shared" si="2" ref="D82:D88">E82+F82+G82+H82</f>
        <v>874200</v>
      </c>
      <c r="E82" s="31">
        <v>574200</v>
      </c>
      <c r="F82" s="31"/>
      <c r="G82" s="31"/>
      <c r="H82" s="31">
        <v>300000</v>
      </c>
      <c r="I82" s="31"/>
    </row>
    <row r="83" spans="1:9" ht="37.5">
      <c r="A83" s="32" t="s">
        <v>163</v>
      </c>
      <c r="B83" s="33">
        <v>320</v>
      </c>
      <c r="C83" s="31"/>
      <c r="D83" s="38">
        <f t="shared" si="2"/>
        <v>0</v>
      </c>
      <c r="E83" s="31"/>
      <c r="F83" s="31"/>
      <c r="G83" s="31"/>
      <c r="H83" s="31"/>
      <c r="I83" s="31"/>
    </row>
    <row r="84" spans="1:9" ht="37.5">
      <c r="A84" s="32" t="s">
        <v>164</v>
      </c>
      <c r="B84" s="33">
        <v>330</v>
      </c>
      <c r="C84" s="31"/>
      <c r="D84" s="38">
        <f t="shared" si="2"/>
        <v>0</v>
      </c>
      <c r="E84" s="31"/>
      <c r="F84" s="31"/>
      <c r="G84" s="31"/>
      <c r="H84" s="31"/>
      <c r="I84" s="31"/>
    </row>
    <row r="85" spans="1:9" ht="37.5">
      <c r="A85" s="36" t="s">
        <v>165</v>
      </c>
      <c r="B85" s="37">
        <v>340</v>
      </c>
      <c r="C85" s="41">
        <v>340</v>
      </c>
      <c r="D85" s="38">
        <f t="shared" si="2"/>
        <v>375600</v>
      </c>
      <c r="E85" s="38">
        <f>E87+E88+E89</f>
        <v>15600</v>
      </c>
      <c r="F85" s="38">
        <f>F87+F88+F89</f>
        <v>0</v>
      </c>
      <c r="G85" s="38">
        <f>G87+G88+G89</f>
        <v>0</v>
      </c>
      <c r="H85" s="38">
        <f>H87+H88+H89</f>
        <v>360000</v>
      </c>
      <c r="I85" s="38">
        <f>I87+I88+I89</f>
        <v>0</v>
      </c>
    </row>
    <row r="86" spans="1:9" ht="18.75" customHeight="1">
      <c r="A86" s="32" t="s">
        <v>13</v>
      </c>
      <c r="B86" s="33"/>
      <c r="C86" s="31"/>
      <c r="D86" s="38">
        <f t="shared" si="2"/>
        <v>0</v>
      </c>
      <c r="E86" s="31"/>
      <c r="F86" s="31"/>
      <c r="G86" s="31"/>
      <c r="H86" s="31"/>
      <c r="I86" s="31"/>
    </row>
    <row r="87" spans="1:9" ht="21.75" customHeight="1">
      <c r="A87" s="32" t="s">
        <v>166</v>
      </c>
      <c r="B87" s="33">
        <v>340.1</v>
      </c>
      <c r="C87" s="31"/>
      <c r="D87" s="38">
        <f t="shared" si="2"/>
        <v>0</v>
      </c>
      <c r="E87" s="31"/>
      <c r="F87" s="31"/>
      <c r="G87" s="31"/>
      <c r="H87" s="31"/>
      <c r="I87" s="31"/>
    </row>
    <row r="88" spans="1:9" ht="18.75">
      <c r="A88" s="32" t="s">
        <v>167</v>
      </c>
      <c r="B88" s="33">
        <v>340.2</v>
      </c>
      <c r="C88" s="42">
        <v>340.2</v>
      </c>
      <c r="D88" s="38">
        <f t="shared" si="2"/>
        <v>0</v>
      </c>
      <c r="E88" s="31"/>
      <c r="F88" s="31"/>
      <c r="G88" s="31"/>
      <c r="H88" s="31"/>
      <c r="I88" s="31"/>
    </row>
    <row r="89" spans="1:9" ht="56.25">
      <c r="A89" s="32" t="s">
        <v>168</v>
      </c>
      <c r="B89" s="33">
        <v>340.3</v>
      </c>
      <c r="C89" s="42">
        <v>340.3</v>
      </c>
      <c r="D89" s="38">
        <f>E89+F89+G89+H89</f>
        <v>375600</v>
      </c>
      <c r="E89" s="31">
        <v>15600</v>
      </c>
      <c r="F89" s="31"/>
      <c r="G89" s="31"/>
      <c r="H89" s="31">
        <v>360000</v>
      </c>
      <c r="I89" s="31"/>
    </row>
    <row r="90" spans="1:9" ht="56.25">
      <c r="A90" s="36" t="s">
        <v>169</v>
      </c>
      <c r="B90" s="37">
        <v>400</v>
      </c>
      <c r="C90" s="38"/>
      <c r="D90" s="38">
        <f>E90+F90+G90+H90</f>
        <v>0</v>
      </c>
      <c r="E90" s="38">
        <f>F90</f>
        <v>0</v>
      </c>
      <c r="F90" s="38">
        <f>G90</f>
        <v>0</v>
      </c>
      <c r="G90" s="38">
        <f>H90</f>
        <v>0</v>
      </c>
      <c r="H90" s="38">
        <f>I90</f>
        <v>0</v>
      </c>
      <c r="I90" s="38">
        <f>J90</f>
        <v>0</v>
      </c>
    </row>
    <row r="91" spans="1:9" ht="18.75">
      <c r="A91" s="32" t="s">
        <v>145</v>
      </c>
      <c r="B91" s="33"/>
      <c r="C91" s="31"/>
      <c r="D91" s="38"/>
      <c r="E91" s="31"/>
      <c r="F91" s="31"/>
      <c r="G91" s="31"/>
      <c r="H91" s="31"/>
      <c r="I91" s="31"/>
    </row>
    <row r="92" spans="1:9" ht="37.5">
      <c r="A92" s="32" t="s">
        <v>170</v>
      </c>
      <c r="B92" s="33">
        <v>410</v>
      </c>
      <c r="C92" s="31"/>
      <c r="D92" s="38">
        <f>E92+F92+G92+H92</f>
        <v>0</v>
      </c>
      <c r="E92" s="31"/>
      <c r="F92" s="31"/>
      <c r="G92" s="31"/>
      <c r="H92" s="31"/>
      <c r="I92" s="31"/>
    </row>
    <row r="93" spans="1:9" ht="18.75">
      <c r="A93" s="32" t="s">
        <v>171</v>
      </c>
      <c r="B93" s="33">
        <v>420</v>
      </c>
      <c r="C93" s="31"/>
      <c r="D93" s="38">
        <f>E93+F93+G93+H93</f>
        <v>0</v>
      </c>
      <c r="E93" s="31"/>
      <c r="F93" s="31"/>
      <c r="G93" s="31"/>
      <c r="H93" s="31"/>
      <c r="I93" s="31"/>
    </row>
    <row r="94" spans="1:9" ht="37.5">
      <c r="A94" s="32" t="s">
        <v>172</v>
      </c>
      <c r="B94" s="33">
        <v>500</v>
      </c>
      <c r="C94" s="31"/>
      <c r="D94" s="38">
        <f>E94+F94+G94+H94</f>
        <v>0</v>
      </c>
      <c r="E94" s="31"/>
      <c r="F94" s="31"/>
      <c r="G94" s="31"/>
      <c r="H94" s="31"/>
      <c r="I94" s="31"/>
    </row>
    <row r="95" spans="1:9" ht="15.75" customHeight="1">
      <c r="A95" s="80" t="s">
        <v>13</v>
      </c>
      <c r="B95" s="81"/>
      <c r="C95" s="49"/>
      <c r="D95" s="49"/>
      <c r="E95" s="49"/>
      <c r="F95" s="49"/>
      <c r="G95" s="49"/>
      <c r="H95" s="49"/>
      <c r="I95" s="49"/>
    </row>
    <row r="96" spans="1:9" ht="13.5" customHeight="1">
      <c r="A96" s="80"/>
      <c r="B96" s="81"/>
      <c r="C96" s="49"/>
      <c r="D96" s="49"/>
      <c r="E96" s="49"/>
      <c r="F96" s="49"/>
      <c r="G96" s="49"/>
      <c r="H96" s="49"/>
      <c r="I96" s="49"/>
    </row>
    <row r="97" spans="1:9" ht="37.5">
      <c r="A97" s="32" t="s">
        <v>173</v>
      </c>
      <c r="B97" s="33">
        <v>510</v>
      </c>
      <c r="C97" s="31"/>
      <c r="D97" s="31"/>
      <c r="E97" s="31"/>
      <c r="F97" s="31"/>
      <c r="G97" s="31"/>
      <c r="H97" s="31"/>
      <c r="I97" s="31"/>
    </row>
    <row r="98" spans="1:9" ht="18.75">
      <c r="A98" s="32" t="s">
        <v>174</v>
      </c>
      <c r="B98" s="33">
        <v>520</v>
      </c>
      <c r="C98" s="31"/>
      <c r="D98" s="31"/>
      <c r="E98" s="31"/>
      <c r="F98" s="31"/>
      <c r="G98" s="31"/>
      <c r="H98" s="31"/>
      <c r="I98" s="31"/>
    </row>
    <row r="99" spans="1:9" ht="37.5">
      <c r="A99" s="32" t="s">
        <v>175</v>
      </c>
      <c r="B99" s="33">
        <v>600</v>
      </c>
      <c r="C99" s="31" t="s">
        <v>100</v>
      </c>
      <c r="D99" s="38">
        <f>E99+F99+G99+H99</f>
        <v>119320.53</v>
      </c>
      <c r="E99" s="31">
        <v>773</v>
      </c>
      <c r="F99" s="31">
        <v>0</v>
      </c>
      <c r="G99" s="31">
        <v>0</v>
      </c>
      <c r="H99" s="31">
        <v>118547.53</v>
      </c>
      <c r="I99" s="31">
        <v>0</v>
      </c>
    </row>
    <row r="100" spans="1:9" ht="37.5">
      <c r="A100" s="32" t="s">
        <v>176</v>
      </c>
      <c r="B100" s="33">
        <v>700</v>
      </c>
      <c r="C100" s="31" t="s">
        <v>100</v>
      </c>
      <c r="D100" s="31"/>
      <c r="E100" s="31"/>
      <c r="F100" s="31"/>
      <c r="G100" s="31"/>
      <c r="H100" s="31"/>
      <c r="I100" s="31"/>
    </row>
    <row r="101" spans="1:9" ht="18.75">
      <c r="A101" s="28"/>
      <c r="B101"/>
      <c r="C101"/>
      <c r="D101"/>
      <c r="E101"/>
      <c r="F101"/>
      <c r="G101"/>
      <c r="H101"/>
      <c r="I101"/>
    </row>
  </sheetData>
  <mergeCells count="20">
    <mergeCell ref="A2:I2"/>
    <mergeCell ref="D4:I4"/>
    <mergeCell ref="D5:D7"/>
    <mergeCell ref="E5:I5"/>
    <mergeCell ref="E6:E7"/>
    <mergeCell ref="F6:F7"/>
    <mergeCell ref="G6:G7"/>
    <mergeCell ref="H6:I6"/>
    <mergeCell ref="A4:A7"/>
    <mergeCell ref="B4:B7"/>
    <mergeCell ref="C4:C7"/>
    <mergeCell ref="A95:A96"/>
    <mergeCell ref="B95:B96"/>
    <mergeCell ref="D95:D96"/>
    <mergeCell ref="C95:C96"/>
    <mergeCell ref="I95:I96"/>
    <mergeCell ref="E95:E96"/>
    <mergeCell ref="F95:F96"/>
    <mergeCell ref="G95:G96"/>
    <mergeCell ref="H95:H96"/>
  </mergeCells>
  <printOptions/>
  <pageMargins left="0.75" right="0.83" top="0.45" bottom="0.45" header="0.29" footer="0.28"/>
  <pageSetup horizontalDpi="600" verticalDpi="600" orientation="landscape" paperSize="9" scale="67" r:id="rId1"/>
  <rowBreaks count="3" manualBreakCount="3">
    <brk id="14" max="255" man="1"/>
    <brk id="41" max="8" man="1"/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="75" zoomScaleNormal="75" zoomScaleSheetLayoutView="75" workbookViewId="0" topLeftCell="A1">
      <pane ySplit="8" topLeftCell="BM9" activePane="bottomLeft" state="frozen"/>
      <selection pane="topLeft" activeCell="A1" sqref="A1"/>
      <selection pane="bottomLeft" activeCell="D11" sqref="D11:D99"/>
    </sheetView>
  </sheetViews>
  <sheetFormatPr defaultColWidth="9.140625" defaultRowHeight="15"/>
  <cols>
    <col min="1" max="1" width="34.00390625" style="1" customWidth="1"/>
    <col min="2" max="2" width="11.8515625" style="1" customWidth="1"/>
    <col min="3" max="3" width="29.28125" style="1" customWidth="1"/>
    <col min="4" max="4" width="19.8515625" style="1" customWidth="1"/>
    <col min="5" max="5" width="15.28125" style="1" customWidth="1"/>
    <col min="6" max="6" width="17.28125" style="1" customWidth="1"/>
    <col min="7" max="7" width="19.57421875" style="1" customWidth="1"/>
    <col min="8" max="8" width="18.7109375" style="16" customWidth="1"/>
    <col min="9" max="9" width="15.7109375" style="1" customWidth="1"/>
    <col min="10" max="10" width="0.13671875" style="1" hidden="1" customWidth="1"/>
    <col min="11" max="11" width="18.28125" style="1" hidden="1" customWidth="1"/>
    <col min="12" max="14" width="9.140625" style="1" hidden="1" customWidth="1"/>
    <col min="15" max="16384" width="9.140625" style="1" customWidth="1"/>
  </cols>
  <sheetData>
    <row r="1" ht="15.75">
      <c r="I1" s="29" t="s">
        <v>201</v>
      </c>
    </row>
    <row r="2" spans="1:9" ht="42.75" customHeight="1">
      <c r="A2" s="45" t="s">
        <v>184</v>
      </c>
      <c r="B2" s="82"/>
      <c r="C2" s="82"/>
      <c r="D2" s="82"/>
      <c r="E2" s="82"/>
      <c r="F2" s="82"/>
      <c r="G2" s="82"/>
      <c r="H2" s="82"/>
      <c r="I2" s="82"/>
    </row>
    <row r="3" ht="24.75" customHeight="1"/>
    <row r="4" spans="1:9" ht="36" customHeight="1">
      <c r="A4" s="83" t="s">
        <v>15</v>
      </c>
      <c r="B4" s="83" t="s">
        <v>90</v>
      </c>
      <c r="C4" s="77" t="s">
        <v>91</v>
      </c>
      <c r="D4" s="83" t="s">
        <v>92</v>
      </c>
      <c r="E4" s="84"/>
      <c r="F4" s="84"/>
      <c r="G4" s="84"/>
      <c r="H4" s="84"/>
      <c r="I4" s="84"/>
    </row>
    <row r="5" spans="1:9" ht="69" customHeight="1">
      <c r="A5" s="79"/>
      <c r="B5" s="79"/>
      <c r="C5" s="78"/>
      <c r="D5" s="85" t="s">
        <v>93</v>
      </c>
      <c r="E5" s="86" t="s">
        <v>14</v>
      </c>
      <c r="F5" s="86"/>
      <c r="G5" s="86"/>
      <c r="H5" s="86"/>
      <c r="I5" s="86"/>
    </row>
    <row r="6" spans="1:9" ht="104.25" customHeight="1">
      <c r="A6" s="79"/>
      <c r="B6" s="79"/>
      <c r="C6" s="79"/>
      <c r="D6" s="85"/>
      <c r="E6" s="85" t="s">
        <v>94</v>
      </c>
      <c r="F6" s="85" t="s">
        <v>95</v>
      </c>
      <c r="G6" s="85" t="s">
        <v>96</v>
      </c>
      <c r="H6" s="85" t="s">
        <v>97</v>
      </c>
      <c r="I6" s="85"/>
    </row>
    <row r="7" spans="1:9" ht="35.25" customHeight="1">
      <c r="A7" s="79"/>
      <c r="B7" s="79"/>
      <c r="C7" s="79"/>
      <c r="D7" s="85"/>
      <c r="E7" s="85"/>
      <c r="F7" s="85"/>
      <c r="G7" s="85"/>
      <c r="H7" s="23" t="s">
        <v>93</v>
      </c>
      <c r="I7" s="23" t="s">
        <v>98</v>
      </c>
    </row>
    <row r="8" spans="1:9" s="34" customFormat="1" ht="35.2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9" ht="41.25" customHeight="1">
      <c r="A9" s="32" t="s">
        <v>99</v>
      </c>
      <c r="B9" s="33">
        <v>100</v>
      </c>
      <c r="C9" s="31" t="s">
        <v>100</v>
      </c>
      <c r="D9" s="39">
        <f>D11+D14</f>
        <v>39565000</v>
      </c>
      <c r="E9" s="39">
        <f>E11</f>
        <v>37189200</v>
      </c>
      <c r="F9" s="39">
        <f>F14</f>
        <v>179800</v>
      </c>
      <c r="G9" s="39"/>
      <c r="H9" s="39">
        <f>H11</f>
        <v>2196000</v>
      </c>
      <c r="I9" s="39"/>
    </row>
    <row r="10" spans="1:9" ht="34.5" customHeight="1">
      <c r="A10" s="32" t="s">
        <v>101</v>
      </c>
      <c r="B10" s="33">
        <v>110</v>
      </c>
      <c r="C10" s="31"/>
      <c r="D10" s="31"/>
      <c r="E10" s="31" t="s">
        <v>100</v>
      </c>
      <c r="F10" s="31" t="s">
        <v>100</v>
      </c>
      <c r="G10" s="31" t="s">
        <v>100</v>
      </c>
      <c r="H10" s="31"/>
      <c r="I10" s="31" t="s">
        <v>100</v>
      </c>
    </row>
    <row r="11" spans="1:9" ht="36.75" customHeight="1">
      <c r="A11" s="55" t="s">
        <v>181</v>
      </c>
      <c r="B11" s="56">
        <v>120</v>
      </c>
      <c r="C11" s="39"/>
      <c r="D11" s="39">
        <f>E11+H11</f>
        <v>39385200</v>
      </c>
      <c r="E11" s="39">
        <f>E17+E77</f>
        <v>37189200</v>
      </c>
      <c r="F11" s="39" t="s">
        <v>100</v>
      </c>
      <c r="G11" s="39" t="s">
        <v>100</v>
      </c>
      <c r="H11" s="39">
        <f>H17+H77</f>
        <v>2196000</v>
      </c>
      <c r="I11" s="39"/>
    </row>
    <row r="12" spans="1:9" ht="57.75" customHeight="1">
      <c r="A12" s="32" t="s">
        <v>102</v>
      </c>
      <c r="B12" s="33">
        <v>130</v>
      </c>
      <c r="C12" s="31"/>
      <c r="D12" s="31"/>
      <c r="E12" s="31" t="s">
        <v>100</v>
      </c>
      <c r="F12" s="31" t="s">
        <v>100</v>
      </c>
      <c r="G12" s="31" t="s">
        <v>100</v>
      </c>
      <c r="H12" s="31"/>
      <c r="I12" s="31" t="s">
        <v>100</v>
      </c>
    </row>
    <row r="13" spans="1:9" ht="82.5" customHeight="1">
      <c r="A13" s="32" t="s">
        <v>103</v>
      </c>
      <c r="B13" s="33">
        <v>140</v>
      </c>
      <c r="C13" s="31"/>
      <c r="D13" s="31"/>
      <c r="E13" s="31" t="s">
        <v>100</v>
      </c>
      <c r="F13" s="31" t="s">
        <v>100</v>
      </c>
      <c r="G13" s="31" t="s">
        <v>100</v>
      </c>
      <c r="H13" s="31"/>
      <c r="I13" s="31" t="s">
        <v>100</v>
      </c>
    </row>
    <row r="14" spans="1:9" ht="48" customHeight="1">
      <c r="A14" s="55" t="s">
        <v>104</v>
      </c>
      <c r="B14" s="56">
        <v>150</v>
      </c>
      <c r="C14" s="39"/>
      <c r="D14" s="39">
        <f>F14</f>
        <v>179800</v>
      </c>
      <c r="E14" s="39" t="s">
        <v>100</v>
      </c>
      <c r="F14" s="39">
        <v>179800</v>
      </c>
      <c r="G14" s="31"/>
      <c r="H14" s="31" t="s">
        <v>100</v>
      </c>
      <c r="I14" s="31" t="s">
        <v>100</v>
      </c>
    </row>
    <row r="15" spans="1:9" ht="26.25" customHeight="1">
      <c r="A15" s="32" t="s">
        <v>105</v>
      </c>
      <c r="B15" s="33">
        <v>160</v>
      </c>
      <c r="C15" s="31"/>
      <c r="D15" s="31"/>
      <c r="E15" s="31" t="s">
        <v>100</v>
      </c>
      <c r="F15" s="31" t="s">
        <v>100</v>
      </c>
      <c r="G15" s="31" t="s">
        <v>100</v>
      </c>
      <c r="H15" s="31"/>
      <c r="I15" s="31"/>
    </row>
    <row r="16" spans="1:9" ht="36" customHeight="1">
      <c r="A16" s="32" t="s">
        <v>106</v>
      </c>
      <c r="B16" s="33">
        <v>180</v>
      </c>
      <c r="C16" s="31" t="s">
        <v>100</v>
      </c>
      <c r="D16" s="31"/>
      <c r="E16" s="31" t="s">
        <v>100</v>
      </c>
      <c r="F16" s="31" t="s">
        <v>100</v>
      </c>
      <c r="G16" s="31" t="s">
        <v>100</v>
      </c>
      <c r="H16" s="31"/>
      <c r="I16" s="31" t="s">
        <v>100</v>
      </c>
    </row>
    <row r="17" spans="1:9" ht="37.5" customHeight="1">
      <c r="A17" s="36" t="s">
        <v>107</v>
      </c>
      <c r="B17" s="37">
        <v>200</v>
      </c>
      <c r="C17" s="38" t="s">
        <v>100</v>
      </c>
      <c r="D17" s="38">
        <f>E17+F17+G17+H17</f>
        <v>38315200</v>
      </c>
      <c r="E17" s="38">
        <f>E19+E27+E66+E62</f>
        <v>36599400</v>
      </c>
      <c r="F17" s="38">
        <f>F19+F27+F66+F62</f>
        <v>179800</v>
      </c>
      <c r="G17" s="38">
        <f>G19+G27+G66+G62</f>
        <v>0</v>
      </c>
      <c r="H17" s="38">
        <f>H19+H27+H66+H62</f>
        <v>1536000</v>
      </c>
      <c r="I17" s="38">
        <f>I19+I27+I66+I62</f>
        <v>0</v>
      </c>
    </row>
    <row r="18" spans="1:9" ht="24.75" customHeight="1">
      <c r="A18" s="32" t="s">
        <v>108</v>
      </c>
      <c r="B18" s="33"/>
      <c r="C18" s="31"/>
      <c r="D18" s="31"/>
      <c r="E18" s="31"/>
      <c r="F18" s="31"/>
      <c r="G18" s="31"/>
      <c r="H18" s="31"/>
      <c r="I18" s="31"/>
    </row>
    <row r="19" spans="1:9" ht="25.5" customHeight="1">
      <c r="A19" s="36" t="s">
        <v>109</v>
      </c>
      <c r="B19" s="37">
        <v>210</v>
      </c>
      <c r="C19" s="41">
        <v>210</v>
      </c>
      <c r="D19" s="38">
        <f>E19+F19+G19+H19</f>
        <v>33598080</v>
      </c>
      <c r="E19" s="38">
        <f>E21+E26</f>
        <v>32598080</v>
      </c>
      <c r="F19" s="38">
        <f>F21+F26</f>
        <v>0</v>
      </c>
      <c r="G19" s="38">
        <f>G21+G26</f>
        <v>0</v>
      </c>
      <c r="H19" s="38">
        <f>H21+H26+H25</f>
        <v>1000000</v>
      </c>
      <c r="I19" s="38">
        <f>I21+I26</f>
        <v>0</v>
      </c>
    </row>
    <row r="20" spans="1:9" ht="19.5" customHeight="1">
      <c r="A20" s="32" t="s">
        <v>110</v>
      </c>
      <c r="B20" s="33"/>
      <c r="C20" s="31"/>
      <c r="D20" s="38">
        <f aca="true" t="shared" si="0" ref="D20:D76">E20+F20+G20+H20</f>
        <v>0</v>
      </c>
      <c r="E20" s="31"/>
      <c r="F20" s="31"/>
      <c r="G20" s="31"/>
      <c r="H20" s="31"/>
      <c r="I20" s="31"/>
    </row>
    <row r="21" spans="1:9" ht="24" customHeight="1">
      <c r="A21" s="32" t="s">
        <v>111</v>
      </c>
      <c r="B21" s="33">
        <v>211</v>
      </c>
      <c r="C21" s="40">
        <v>211</v>
      </c>
      <c r="D21" s="38">
        <f t="shared" si="0"/>
        <v>23619580</v>
      </c>
      <c r="E21" s="31">
        <f>2611080+2005800+18202700</f>
        <v>22819580</v>
      </c>
      <c r="F21" s="31"/>
      <c r="G21" s="31"/>
      <c r="H21" s="31">
        <v>800000</v>
      </c>
      <c r="I21" s="31"/>
    </row>
    <row r="22" spans="1:9" ht="20.25" customHeight="1">
      <c r="A22" s="32" t="s">
        <v>112</v>
      </c>
      <c r="B22" s="33">
        <v>212</v>
      </c>
      <c r="C22" s="31"/>
      <c r="D22" s="38">
        <f t="shared" si="0"/>
        <v>0</v>
      </c>
      <c r="E22" s="31"/>
      <c r="F22" s="31"/>
      <c r="G22" s="31"/>
      <c r="H22" s="31"/>
      <c r="I22" s="31"/>
    </row>
    <row r="23" spans="1:9" ht="18.75" customHeight="1">
      <c r="A23" s="32" t="s">
        <v>14</v>
      </c>
      <c r="B23" s="33"/>
      <c r="C23" s="31"/>
      <c r="D23" s="38">
        <f t="shared" si="0"/>
        <v>0</v>
      </c>
      <c r="E23" s="31"/>
      <c r="F23" s="31"/>
      <c r="G23" s="31"/>
      <c r="H23" s="31"/>
      <c r="I23" s="31"/>
    </row>
    <row r="24" spans="1:9" ht="57.75" customHeight="1">
      <c r="A24" s="32" t="s">
        <v>113</v>
      </c>
      <c r="B24" s="33">
        <v>212.1</v>
      </c>
      <c r="C24" s="31"/>
      <c r="D24" s="38">
        <f t="shared" si="0"/>
        <v>0</v>
      </c>
      <c r="E24" s="31"/>
      <c r="F24" s="31"/>
      <c r="G24" s="31"/>
      <c r="H24" s="31"/>
      <c r="I24" s="31"/>
    </row>
    <row r="25" spans="1:9" ht="26.25" customHeight="1">
      <c r="A25" s="32" t="s">
        <v>114</v>
      </c>
      <c r="B25" s="33">
        <v>212.2</v>
      </c>
      <c r="C25" s="31"/>
      <c r="D25" s="38">
        <f t="shared" si="0"/>
        <v>0</v>
      </c>
      <c r="E25" s="31"/>
      <c r="F25" s="31"/>
      <c r="G25" s="31"/>
      <c r="H25" s="31"/>
      <c r="I25" s="31"/>
    </row>
    <row r="26" spans="1:9" ht="43.5" customHeight="1">
      <c r="A26" s="32" t="s">
        <v>202</v>
      </c>
      <c r="B26" s="33">
        <v>213</v>
      </c>
      <c r="C26" s="40">
        <v>213</v>
      </c>
      <c r="D26" s="38">
        <f t="shared" si="0"/>
        <v>9978500</v>
      </c>
      <c r="E26" s="31">
        <f>1035000+867800+7875700</f>
        <v>9778500</v>
      </c>
      <c r="F26" s="31"/>
      <c r="G26" s="31"/>
      <c r="H26" s="31">
        <v>200000</v>
      </c>
      <c r="I26" s="31"/>
    </row>
    <row r="27" spans="1:9" ht="21.75" customHeight="1">
      <c r="A27" s="36" t="s">
        <v>115</v>
      </c>
      <c r="B27" s="37">
        <v>220</v>
      </c>
      <c r="C27" s="41">
        <v>220</v>
      </c>
      <c r="D27" s="38">
        <f t="shared" si="0"/>
        <v>3604100</v>
      </c>
      <c r="E27" s="38">
        <f>E29+E30+E31+E42+E50</f>
        <v>3140100</v>
      </c>
      <c r="F27" s="38">
        <f>F29+F30+F31+F42+F50</f>
        <v>0</v>
      </c>
      <c r="G27" s="38">
        <f>G29+G30+G31+G42+G50</f>
        <v>0</v>
      </c>
      <c r="H27" s="38">
        <f>H29+H30+H31+H42+H50</f>
        <v>464000</v>
      </c>
      <c r="I27" s="38">
        <f>I29+I30+I31+I42+I50</f>
        <v>0</v>
      </c>
    </row>
    <row r="28" spans="1:9" ht="24" customHeight="1">
      <c r="A28" s="32" t="s">
        <v>116</v>
      </c>
      <c r="B28" s="33"/>
      <c r="C28" s="31"/>
      <c r="D28" s="38">
        <f t="shared" si="0"/>
        <v>0</v>
      </c>
      <c r="E28" s="31"/>
      <c r="F28" s="31"/>
      <c r="G28" s="31"/>
      <c r="H28" s="31"/>
      <c r="I28" s="31"/>
    </row>
    <row r="29" spans="1:9" ht="27" customHeight="1">
      <c r="A29" s="32" t="s">
        <v>117</v>
      </c>
      <c r="B29" s="33">
        <v>221</v>
      </c>
      <c r="C29" s="31"/>
      <c r="D29" s="38">
        <f t="shared" si="0"/>
        <v>40600</v>
      </c>
      <c r="E29" s="31">
        <v>15600</v>
      </c>
      <c r="F29" s="31"/>
      <c r="G29" s="31"/>
      <c r="H29" s="31">
        <v>25000</v>
      </c>
      <c r="I29" s="31"/>
    </row>
    <row r="30" spans="1:9" ht="27" customHeight="1">
      <c r="A30" s="32" t="s">
        <v>118</v>
      </c>
      <c r="B30" s="33">
        <v>222</v>
      </c>
      <c r="C30" s="31"/>
      <c r="D30" s="38">
        <f t="shared" si="0"/>
        <v>5000</v>
      </c>
      <c r="E30" s="31"/>
      <c r="F30" s="31"/>
      <c r="G30" s="31"/>
      <c r="H30" s="31">
        <v>5000</v>
      </c>
      <c r="I30" s="31"/>
    </row>
    <row r="31" spans="1:9" ht="26.25" customHeight="1">
      <c r="A31" s="36" t="s">
        <v>119</v>
      </c>
      <c r="B31" s="37">
        <v>223</v>
      </c>
      <c r="C31" s="41">
        <v>223</v>
      </c>
      <c r="D31" s="38">
        <f t="shared" si="0"/>
        <v>2521500</v>
      </c>
      <c r="E31" s="38">
        <f>E33+E34+E35+E36+E37+E38+E39+E40</f>
        <v>2512500</v>
      </c>
      <c r="F31" s="38">
        <f>F33+F34+F35+F36+F37+F38+F39+F40</f>
        <v>0</v>
      </c>
      <c r="G31" s="38">
        <f>G33+G34+G35+G36+G37+G38+G39+G40</f>
        <v>0</v>
      </c>
      <c r="H31" s="38">
        <f>H33+H34+H35+H36+H37+H38+H39+H40</f>
        <v>9000</v>
      </c>
      <c r="I31" s="38">
        <f>I33+I34+I35+I36+I37+I38+I39+I40</f>
        <v>0</v>
      </c>
    </row>
    <row r="32" spans="1:9" ht="24.75" customHeight="1">
      <c r="A32" s="32" t="s">
        <v>16</v>
      </c>
      <c r="B32" s="33"/>
      <c r="C32" s="31"/>
      <c r="D32" s="38">
        <f t="shared" si="0"/>
        <v>0</v>
      </c>
      <c r="E32" s="31"/>
      <c r="F32" s="31"/>
      <c r="G32" s="31"/>
      <c r="H32" s="31"/>
      <c r="I32" s="31"/>
    </row>
    <row r="33" spans="1:9" ht="32.25" customHeight="1">
      <c r="A33" s="32" t="s">
        <v>120</v>
      </c>
      <c r="B33" s="33">
        <v>223.1</v>
      </c>
      <c r="C33" s="42">
        <v>223.1</v>
      </c>
      <c r="D33" s="38">
        <f t="shared" si="0"/>
        <v>1312400</v>
      </c>
      <c r="E33" s="31">
        <v>1306400</v>
      </c>
      <c r="F33" s="31"/>
      <c r="G33" s="31"/>
      <c r="H33" s="31">
        <v>6000</v>
      </c>
      <c r="I33" s="31"/>
    </row>
    <row r="34" spans="1:9" ht="36" customHeight="1">
      <c r="A34" s="32" t="s">
        <v>121</v>
      </c>
      <c r="B34" s="33">
        <v>223.2</v>
      </c>
      <c r="C34" s="42"/>
      <c r="D34" s="38">
        <f t="shared" si="0"/>
        <v>0</v>
      </c>
      <c r="E34" s="31"/>
      <c r="F34" s="31"/>
      <c r="G34" s="31"/>
      <c r="H34" s="31"/>
      <c r="I34" s="31"/>
    </row>
    <row r="35" spans="1:9" ht="37.5">
      <c r="A35" s="32" t="s">
        <v>122</v>
      </c>
      <c r="B35" s="33">
        <v>223.3</v>
      </c>
      <c r="C35" s="42">
        <v>223.3</v>
      </c>
      <c r="D35" s="38">
        <f t="shared" si="0"/>
        <v>50800</v>
      </c>
      <c r="E35" s="31">
        <v>50300</v>
      </c>
      <c r="F35" s="31"/>
      <c r="G35" s="31"/>
      <c r="H35" s="31">
        <v>500</v>
      </c>
      <c r="I35" s="31"/>
    </row>
    <row r="36" spans="1:9" ht="18.75" customHeight="1">
      <c r="A36" s="32" t="s">
        <v>123</v>
      </c>
      <c r="B36" s="33">
        <v>223.4</v>
      </c>
      <c r="C36" s="42">
        <v>223.4</v>
      </c>
      <c r="D36" s="38">
        <f t="shared" si="0"/>
        <v>176400</v>
      </c>
      <c r="E36" s="31">
        <v>175900</v>
      </c>
      <c r="F36" s="31"/>
      <c r="G36" s="31"/>
      <c r="H36" s="31">
        <v>500</v>
      </c>
      <c r="I36" s="31"/>
    </row>
    <row r="37" spans="1:9" ht="33.75" customHeight="1">
      <c r="A37" s="32" t="s">
        <v>124</v>
      </c>
      <c r="B37" s="33">
        <v>223.5</v>
      </c>
      <c r="C37" s="42"/>
      <c r="D37" s="38">
        <f t="shared" si="0"/>
        <v>0</v>
      </c>
      <c r="E37" s="31"/>
      <c r="F37" s="31"/>
      <c r="G37" s="31"/>
      <c r="H37" s="31"/>
      <c r="I37" s="31"/>
    </row>
    <row r="38" spans="1:9" ht="22.5" customHeight="1">
      <c r="A38" s="32" t="s">
        <v>125</v>
      </c>
      <c r="B38" s="33">
        <v>223.6</v>
      </c>
      <c r="C38" s="42">
        <v>223.6</v>
      </c>
      <c r="D38" s="38">
        <f t="shared" si="0"/>
        <v>805500</v>
      </c>
      <c r="E38" s="31">
        <v>804000</v>
      </c>
      <c r="F38" s="31"/>
      <c r="G38" s="31"/>
      <c r="H38" s="31">
        <v>1500</v>
      </c>
      <c r="I38" s="31"/>
    </row>
    <row r="39" spans="1:9" ht="42.75" customHeight="1">
      <c r="A39" s="32" t="s">
        <v>126</v>
      </c>
      <c r="B39" s="33">
        <v>223.7</v>
      </c>
      <c r="C39" s="42">
        <v>223.7</v>
      </c>
      <c r="D39" s="38">
        <f t="shared" si="0"/>
        <v>176400</v>
      </c>
      <c r="E39" s="31">
        <v>175900</v>
      </c>
      <c r="F39" s="31"/>
      <c r="G39" s="31"/>
      <c r="H39" s="31">
        <v>500</v>
      </c>
      <c r="I39" s="31"/>
    </row>
    <row r="40" spans="1:9" ht="34.5" customHeight="1">
      <c r="A40" s="32" t="s">
        <v>127</v>
      </c>
      <c r="B40" s="33">
        <v>223.8</v>
      </c>
      <c r="C40" s="31"/>
      <c r="D40" s="38">
        <f t="shared" si="0"/>
        <v>0</v>
      </c>
      <c r="E40" s="31"/>
      <c r="F40" s="31"/>
      <c r="G40" s="31"/>
      <c r="H40" s="31"/>
      <c r="I40" s="31"/>
    </row>
    <row r="41" spans="1:9" ht="39.75" customHeight="1">
      <c r="A41" s="32" t="s">
        <v>177</v>
      </c>
      <c r="B41" s="33">
        <v>224</v>
      </c>
      <c r="C41" s="31"/>
      <c r="D41" s="38">
        <f t="shared" si="0"/>
        <v>0</v>
      </c>
      <c r="E41" s="31"/>
      <c r="F41" s="31"/>
      <c r="G41" s="31"/>
      <c r="H41" s="31"/>
      <c r="I41" s="31"/>
    </row>
    <row r="42" spans="1:9" ht="45.75" customHeight="1">
      <c r="A42" s="36" t="s">
        <v>178</v>
      </c>
      <c r="B42" s="37">
        <v>225</v>
      </c>
      <c r="C42" s="41">
        <v>225</v>
      </c>
      <c r="D42" s="38">
        <f t="shared" si="0"/>
        <v>647650</v>
      </c>
      <c r="E42" s="38">
        <f>E44+E45+E46+E47+E48+E49</f>
        <v>331650</v>
      </c>
      <c r="F42" s="38">
        <f>F44+F45+F46+F47+F48+F49</f>
        <v>0</v>
      </c>
      <c r="G42" s="38">
        <f>G44+G45+G46+G47+G48+G49</f>
        <v>0</v>
      </c>
      <c r="H42" s="38">
        <f>H44+H45+H46+H47+H48+H49</f>
        <v>316000</v>
      </c>
      <c r="I42" s="38">
        <f>I44+I45+I46+I47+I48+I49</f>
        <v>0</v>
      </c>
    </row>
    <row r="43" spans="1:9" ht="24" customHeight="1">
      <c r="A43" s="32" t="s">
        <v>16</v>
      </c>
      <c r="B43" s="33"/>
      <c r="C43" s="31"/>
      <c r="D43" s="38">
        <f t="shared" si="0"/>
        <v>0</v>
      </c>
      <c r="E43" s="31"/>
      <c r="F43" s="31"/>
      <c r="G43" s="31"/>
      <c r="H43" s="31"/>
      <c r="I43" s="31"/>
    </row>
    <row r="44" spans="1:9" ht="62.25" customHeight="1">
      <c r="A44" s="32" t="s">
        <v>128</v>
      </c>
      <c r="B44" s="33">
        <v>225.1</v>
      </c>
      <c r="C44" s="42">
        <v>225.1</v>
      </c>
      <c r="D44" s="38">
        <f t="shared" si="0"/>
        <v>117850</v>
      </c>
      <c r="E44" s="31">
        <v>82850</v>
      </c>
      <c r="F44" s="31"/>
      <c r="G44" s="31"/>
      <c r="H44" s="31">
        <v>35000</v>
      </c>
      <c r="I44" s="31"/>
    </row>
    <row r="45" spans="1:9" ht="22.5" customHeight="1">
      <c r="A45" s="32" t="s">
        <v>129</v>
      </c>
      <c r="B45" s="33">
        <v>225.2</v>
      </c>
      <c r="C45" s="42">
        <v>225.2</v>
      </c>
      <c r="D45" s="38">
        <f t="shared" si="0"/>
        <v>160000</v>
      </c>
      <c r="E45" s="31"/>
      <c r="F45" s="31"/>
      <c r="G45" s="31"/>
      <c r="H45" s="31">
        <v>160000</v>
      </c>
      <c r="I45" s="31"/>
    </row>
    <row r="46" spans="1:9" ht="29.25" customHeight="1">
      <c r="A46" s="32" t="s">
        <v>130</v>
      </c>
      <c r="B46" s="33">
        <v>225.3</v>
      </c>
      <c r="C46" s="42">
        <v>225.3</v>
      </c>
      <c r="D46" s="38">
        <f t="shared" si="0"/>
        <v>0</v>
      </c>
      <c r="E46" s="31"/>
      <c r="F46" s="31"/>
      <c r="G46" s="31"/>
      <c r="H46" s="31"/>
      <c r="I46" s="31"/>
    </row>
    <row r="47" spans="1:9" ht="19.5" customHeight="1">
      <c r="A47" s="32" t="s">
        <v>131</v>
      </c>
      <c r="B47" s="33">
        <v>225.4</v>
      </c>
      <c r="C47" s="42">
        <v>225.4</v>
      </c>
      <c r="D47" s="38">
        <f t="shared" si="0"/>
        <v>158700</v>
      </c>
      <c r="E47" s="31">
        <v>132700</v>
      </c>
      <c r="F47" s="31"/>
      <c r="G47" s="31"/>
      <c r="H47" s="31">
        <v>26000</v>
      </c>
      <c r="I47" s="31"/>
    </row>
    <row r="48" spans="1:9" ht="23.25" customHeight="1">
      <c r="A48" s="32" t="s">
        <v>132</v>
      </c>
      <c r="B48" s="33">
        <v>225.5</v>
      </c>
      <c r="C48" s="42"/>
      <c r="D48" s="38">
        <f t="shared" si="0"/>
        <v>0</v>
      </c>
      <c r="E48" s="31"/>
      <c r="F48" s="31"/>
      <c r="G48" s="31"/>
      <c r="H48" s="31"/>
      <c r="I48" s="31"/>
    </row>
    <row r="49" spans="1:9" ht="37.5" customHeight="1">
      <c r="A49" s="32" t="s">
        <v>133</v>
      </c>
      <c r="B49" s="33">
        <v>225.6</v>
      </c>
      <c r="C49" s="42">
        <v>225.6</v>
      </c>
      <c r="D49" s="38">
        <f t="shared" si="0"/>
        <v>211100</v>
      </c>
      <c r="E49" s="31">
        <v>116100</v>
      </c>
      <c r="F49" s="31"/>
      <c r="G49" s="31"/>
      <c r="H49" s="31">
        <v>95000</v>
      </c>
      <c r="I49" s="31"/>
    </row>
    <row r="50" spans="1:9" ht="18" customHeight="1">
      <c r="A50" s="36" t="s">
        <v>134</v>
      </c>
      <c r="B50" s="37">
        <v>226</v>
      </c>
      <c r="C50" s="41">
        <v>226</v>
      </c>
      <c r="D50" s="38">
        <f t="shared" si="0"/>
        <v>389350</v>
      </c>
      <c r="E50" s="38">
        <f>E52+E53+E54+E55+E56+E57+E58+E59+E60+E61</f>
        <v>280350</v>
      </c>
      <c r="F50" s="38">
        <f>F52+F53+F54+F55+F56+F57+F58+F59+F60+F61</f>
        <v>0</v>
      </c>
      <c r="G50" s="38">
        <f>G52+G53+G54+G55+G56+G57+G58+G59+G60+G61</f>
        <v>0</v>
      </c>
      <c r="H50" s="38">
        <f>H52+H53+H54+H55+H56+H57+H58+H59+H60+H61</f>
        <v>109000</v>
      </c>
      <c r="I50" s="38">
        <f>I52+I53+I54+I55+I56+I57+I58+I59+I60+I61</f>
        <v>0</v>
      </c>
    </row>
    <row r="51" spans="1:9" ht="18" customHeight="1">
      <c r="A51" s="32" t="s">
        <v>13</v>
      </c>
      <c r="B51" s="33"/>
      <c r="C51" s="31"/>
      <c r="D51" s="38">
        <f t="shared" si="0"/>
        <v>0</v>
      </c>
      <c r="E51" s="31"/>
      <c r="F51" s="31"/>
      <c r="G51" s="31"/>
      <c r="H51" s="31"/>
      <c r="I51" s="31"/>
    </row>
    <row r="52" spans="1:9" ht="59.25" customHeight="1">
      <c r="A52" s="32" t="s">
        <v>135</v>
      </c>
      <c r="B52" s="33">
        <v>226.1</v>
      </c>
      <c r="C52" s="42">
        <v>226.1</v>
      </c>
      <c r="D52" s="38">
        <f t="shared" si="0"/>
        <v>0</v>
      </c>
      <c r="E52" s="31"/>
      <c r="F52" s="31"/>
      <c r="G52" s="31"/>
      <c r="H52" s="31"/>
      <c r="I52" s="31"/>
    </row>
    <row r="53" spans="1:9" ht="34.5" customHeight="1">
      <c r="A53" s="32" t="s">
        <v>136</v>
      </c>
      <c r="B53" s="33">
        <v>226.2</v>
      </c>
      <c r="C53" s="42">
        <v>226.2</v>
      </c>
      <c r="D53" s="38">
        <f t="shared" si="0"/>
        <v>0</v>
      </c>
      <c r="E53" s="31"/>
      <c r="F53" s="31"/>
      <c r="G53" s="31"/>
      <c r="H53" s="31"/>
      <c r="I53" s="31"/>
    </row>
    <row r="54" spans="1:9" ht="37.5" customHeight="1">
      <c r="A54" s="32" t="s">
        <v>137</v>
      </c>
      <c r="B54" s="33">
        <v>226.3</v>
      </c>
      <c r="C54" s="42">
        <v>226.3</v>
      </c>
      <c r="D54" s="38">
        <f t="shared" si="0"/>
        <v>0</v>
      </c>
      <c r="E54" s="31"/>
      <c r="F54" s="31"/>
      <c r="G54" s="31"/>
      <c r="H54" s="31"/>
      <c r="I54" s="31"/>
    </row>
    <row r="55" spans="1:9" ht="25.5" customHeight="1">
      <c r="A55" s="32" t="s">
        <v>138</v>
      </c>
      <c r="B55" s="33">
        <v>226.4</v>
      </c>
      <c r="C55" s="42">
        <v>226.4</v>
      </c>
      <c r="D55" s="38">
        <f t="shared" si="0"/>
        <v>47000</v>
      </c>
      <c r="E55" s="31"/>
      <c r="F55" s="31"/>
      <c r="G55" s="31"/>
      <c r="H55" s="31">
        <v>47000</v>
      </c>
      <c r="I55" s="31"/>
    </row>
    <row r="56" spans="1:9" ht="48.75" customHeight="1">
      <c r="A56" s="32" t="s">
        <v>139</v>
      </c>
      <c r="B56" s="33">
        <v>226.5</v>
      </c>
      <c r="C56" s="42">
        <v>226.5</v>
      </c>
      <c r="D56" s="38">
        <f>E56+F56+G56+H56</f>
        <v>62250</v>
      </c>
      <c r="E56" s="31">
        <v>62250</v>
      </c>
      <c r="F56" s="31"/>
      <c r="G56" s="31"/>
      <c r="H56" s="31"/>
      <c r="I56" s="31"/>
    </row>
    <row r="57" spans="1:9" ht="27.75" customHeight="1">
      <c r="A57" s="32" t="s">
        <v>140</v>
      </c>
      <c r="B57" s="33">
        <v>226.6</v>
      </c>
      <c r="C57" s="42">
        <v>226.6</v>
      </c>
      <c r="D57" s="38">
        <f t="shared" si="0"/>
        <v>0</v>
      </c>
      <c r="E57" s="31"/>
      <c r="F57" s="31"/>
      <c r="G57" s="31"/>
      <c r="H57" s="31"/>
      <c r="I57" s="31"/>
    </row>
    <row r="58" spans="1:9" ht="20.25" customHeight="1">
      <c r="A58" s="32" t="s">
        <v>141</v>
      </c>
      <c r="B58" s="33">
        <v>226.7</v>
      </c>
      <c r="C58" s="42">
        <v>226.7</v>
      </c>
      <c r="D58" s="38">
        <f t="shared" si="0"/>
        <v>27000</v>
      </c>
      <c r="E58" s="31"/>
      <c r="F58" s="31"/>
      <c r="G58" s="31"/>
      <c r="H58" s="31">
        <v>27000</v>
      </c>
      <c r="I58" s="31"/>
    </row>
    <row r="59" spans="1:9" ht="32.25" customHeight="1">
      <c r="A59" s="32" t="s">
        <v>142</v>
      </c>
      <c r="B59" s="33">
        <v>226.8</v>
      </c>
      <c r="C59" s="42">
        <v>226.8</v>
      </c>
      <c r="D59" s="38">
        <f t="shared" si="0"/>
        <v>0</v>
      </c>
      <c r="E59" s="31"/>
      <c r="F59" s="31"/>
      <c r="G59" s="31"/>
      <c r="H59" s="31"/>
      <c r="I59" s="31"/>
    </row>
    <row r="60" spans="1:9" ht="19.5" customHeight="1">
      <c r="A60" s="32" t="s">
        <v>143</v>
      </c>
      <c r="B60" s="33">
        <v>226.9</v>
      </c>
      <c r="C60" s="42">
        <v>226.9</v>
      </c>
      <c r="D60" s="38">
        <f t="shared" si="0"/>
        <v>145200</v>
      </c>
      <c r="E60" s="31">
        <v>140200</v>
      </c>
      <c r="F60" s="31"/>
      <c r="G60" s="31"/>
      <c r="H60" s="31">
        <v>5000</v>
      </c>
      <c r="I60" s="31"/>
    </row>
    <row r="61" spans="1:9" ht="19.5" customHeight="1">
      <c r="A61" s="32" t="s">
        <v>144</v>
      </c>
      <c r="B61" s="31">
        <v>226.1</v>
      </c>
      <c r="C61" s="31">
        <v>226.1</v>
      </c>
      <c r="D61" s="38">
        <f t="shared" si="0"/>
        <v>107900</v>
      </c>
      <c r="E61" s="31">
        <v>77900</v>
      </c>
      <c r="F61" s="31"/>
      <c r="G61" s="31"/>
      <c r="H61" s="31">
        <v>30000</v>
      </c>
      <c r="I61" s="31"/>
    </row>
    <row r="62" spans="1:9" ht="46.5" customHeight="1">
      <c r="A62" s="36" t="s">
        <v>179</v>
      </c>
      <c r="B62" s="37">
        <v>230</v>
      </c>
      <c r="C62" s="41">
        <v>260</v>
      </c>
      <c r="D62" s="38">
        <f t="shared" si="0"/>
        <v>179800</v>
      </c>
      <c r="E62" s="38">
        <f>E64+E65</f>
        <v>0</v>
      </c>
      <c r="F62" s="38">
        <f>F64+F65</f>
        <v>179800</v>
      </c>
      <c r="G62" s="38">
        <f>G64+G65</f>
        <v>0</v>
      </c>
      <c r="H62" s="38">
        <f>H64+H65</f>
        <v>0</v>
      </c>
      <c r="I62" s="38">
        <f>I64+I65</f>
        <v>0</v>
      </c>
    </row>
    <row r="63" spans="1:9" ht="18.75">
      <c r="A63" s="32" t="s">
        <v>145</v>
      </c>
      <c r="B63" s="33"/>
      <c r="C63" s="40"/>
      <c r="D63" s="38">
        <f t="shared" si="0"/>
        <v>0</v>
      </c>
      <c r="E63" s="31"/>
      <c r="F63" s="31"/>
      <c r="G63" s="31"/>
      <c r="H63" s="31"/>
      <c r="I63" s="31"/>
    </row>
    <row r="64" spans="1:9" ht="37.5">
      <c r="A64" s="32" t="s">
        <v>180</v>
      </c>
      <c r="B64" s="33">
        <v>231</v>
      </c>
      <c r="C64" s="40">
        <v>262</v>
      </c>
      <c r="D64" s="38">
        <f t="shared" si="0"/>
        <v>179800</v>
      </c>
      <c r="E64" s="31"/>
      <c r="F64" s="31">
        <v>179800</v>
      </c>
      <c r="G64" s="31"/>
      <c r="H64" s="31"/>
      <c r="I64" s="31"/>
    </row>
    <row r="65" spans="1:9" ht="93.75">
      <c r="A65" s="32" t="s">
        <v>146</v>
      </c>
      <c r="B65" s="33">
        <v>232</v>
      </c>
      <c r="C65" s="31"/>
      <c r="D65" s="38">
        <f t="shared" si="0"/>
        <v>0</v>
      </c>
      <c r="E65" s="31"/>
      <c r="F65" s="31"/>
      <c r="G65" s="31"/>
      <c r="H65" s="31"/>
      <c r="I65" s="31"/>
    </row>
    <row r="66" spans="1:9" ht="18.75">
      <c r="A66" s="36" t="s">
        <v>147</v>
      </c>
      <c r="B66" s="37">
        <v>240</v>
      </c>
      <c r="C66" s="41">
        <v>290</v>
      </c>
      <c r="D66" s="38">
        <f t="shared" si="0"/>
        <v>933220</v>
      </c>
      <c r="E66" s="38">
        <f>E68+E73</f>
        <v>861220</v>
      </c>
      <c r="F66" s="38">
        <f>F68+F73</f>
        <v>0</v>
      </c>
      <c r="G66" s="38">
        <f>G68+G73</f>
        <v>0</v>
      </c>
      <c r="H66" s="38">
        <f>H68+H73+H76+H74</f>
        <v>72000</v>
      </c>
      <c r="I66" s="38">
        <f>I68+I73</f>
        <v>0</v>
      </c>
    </row>
    <row r="67" spans="1:9" ht="18.75">
      <c r="A67" s="32" t="s">
        <v>13</v>
      </c>
      <c r="B67" s="33"/>
      <c r="C67" s="31"/>
      <c r="D67" s="38">
        <f t="shared" si="0"/>
        <v>0</v>
      </c>
      <c r="E67" s="31"/>
      <c r="F67" s="31"/>
      <c r="G67" s="31"/>
      <c r="H67" s="31"/>
      <c r="I67" s="31"/>
    </row>
    <row r="68" spans="1:9" ht="131.25">
      <c r="A68" s="36" t="s">
        <v>148</v>
      </c>
      <c r="B68" s="37">
        <v>240.1</v>
      </c>
      <c r="C68" s="57">
        <v>290.1</v>
      </c>
      <c r="D68" s="38">
        <f t="shared" si="0"/>
        <v>876220</v>
      </c>
      <c r="E68" s="38">
        <f>E70+E71+E72</f>
        <v>861220</v>
      </c>
      <c r="F68" s="38">
        <f>F70+F71+F72</f>
        <v>0</v>
      </c>
      <c r="G68" s="38">
        <f>G70+G71+G72</f>
        <v>0</v>
      </c>
      <c r="H68" s="38">
        <f>H71+H72</f>
        <v>15000</v>
      </c>
      <c r="I68" s="38">
        <f>I70+I71+I72</f>
        <v>0</v>
      </c>
    </row>
    <row r="69" spans="1:9" ht="18.75">
      <c r="A69" s="32" t="s">
        <v>16</v>
      </c>
      <c r="B69" s="33"/>
      <c r="C69" s="31"/>
      <c r="D69" s="38">
        <f t="shared" si="0"/>
        <v>0</v>
      </c>
      <c r="E69" s="31"/>
      <c r="F69" s="31"/>
      <c r="G69" s="31"/>
      <c r="H69" s="31"/>
      <c r="I69" s="31"/>
    </row>
    <row r="70" spans="1:9" ht="45" customHeight="1">
      <c r="A70" s="32" t="s">
        <v>149</v>
      </c>
      <c r="B70" s="33" t="s">
        <v>150</v>
      </c>
      <c r="C70" s="31" t="s">
        <v>193</v>
      </c>
      <c r="D70" s="38">
        <f t="shared" si="0"/>
        <v>861220</v>
      </c>
      <c r="E70" s="31">
        <v>861220</v>
      </c>
      <c r="F70" s="31"/>
      <c r="G70" s="31"/>
      <c r="H70" s="31"/>
      <c r="I70" s="31"/>
    </row>
    <row r="71" spans="1:9" ht="18.75">
      <c r="A71" s="32" t="s">
        <v>151</v>
      </c>
      <c r="B71" s="33" t="s">
        <v>152</v>
      </c>
      <c r="C71" s="31" t="s">
        <v>194</v>
      </c>
      <c r="D71" s="38">
        <f t="shared" si="0"/>
        <v>13000</v>
      </c>
      <c r="E71" s="31"/>
      <c r="F71" s="31"/>
      <c r="G71" s="31"/>
      <c r="H71" s="31">
        <v>13000</v>
      </c>
      <c r="I71" s="31"/>
    </row>
    <row r="72" spans="1:9" ht="75">
      <c r="A72" s="32" t="s">
        <v>153</v>
      </c>
      <c r="B72" s="33" t="s">
        <v>154</v>
      </c>
      <c r="C72" s="42" t="s">
        <v>195</v>
      </c>
      <c r="D72" s="38">
        <f t="shared" si="0"/>
        <v>2000</v>
      </c>
      <c r="E72" s="31"/>
      <c r="F72" s="31"/>
      <c r="G72" s="31"/>
      <c r="H72" s="31">
        <v>2000</v>
      </c>
      <c r="I72" s="31"/>
    </row>
    <row r="73" spans="1:9" ht="30" customHeight="1">
      <c r="A73" s="32" t="s">
        <v>155</v>
      </c>
      <c r="B73" s="33">
        <v>240.2</v>
      </c>
      <c r="C73" s="31"/>
      <c r="D73" s="38">
        <f t="shared" si="0"/>
        <v>0</v>
      </c>
      <c r="E73" s="31"/>
      <c r="F73" s="31"/>
      <c r="G73" s="31"/>
      <c r="H73" s="31"/>
      <c r="I73" s="31"/>
    </row>
    <row r="74" spans="1:9" ht="21.75" customHeight="1">
      <c r="A74" s="32" t="s">
        <v>156</v>
      </c>
      <c r="B74" s="33">
        <v>240.3</v>
      </c>
      <c r="C74" s="42">
        <v>290.5</v>
      </c>
      <c r="D74" s="38">
        <f t="shared" si="0"/>
        <v>50000</v>
      </c>
      <c r="E74" s="31"/>
      <c r="F74" s="31"/>
      <c r="G74" s="31"/>
      <c r="H74" s="31">
        <v>50000</v>
      </c>
      <c r="I74" s="31"/>
    </row>
    <row r="75" spans="1:9" ht="56.25">
      <c r="A75" s="32" t="s">
        <v>157</v>
      </c>
      <c r="B75" s="33">
        <v>240.4</v>
      </c>
      <c r="C75" s="31"/>
      <c r="D75" s="38">
        <f t="shared" si="0"/>
        <v>0</v>
      </c>
      <c r="E75" s="31"/>
      <c r="F75" s="31"/>
      <c r="G75" s="31"/>
      <c r="H75" s="31"/>
      <c r="I75" s="31"/>
    </row>
    <row r="76" spans="1:9" ht="36" customHeight="1">
      <c r="A76" s="32" t="s">
        <v>158</v>
      </c>
      <c r="B76" s="33">
        <v>240.5</v>
      </c>
      <c r="C76" s="42">
        <v>290.8</v>
      </c>
      <c r="D76" s="38">
        <f t="shared" si="0"/>
        <v>7000</v>
      </c>
      <c r="E76" s="31"/>
      <c r="F76" s="31"/>
      <c r="G76" s="31"/>
      <c r="H76" s="31">
        <v>7000</v>
      </c>
      <c r="I76" s="31"/>
    </row>
    <row r="77" spans="1:14" ht="57" customHeight="1">
      <c r="A77" s="36" t="s">
        <v>159</v>
      </c>
      <c r="B77" s="37">
        <v>300</v>
      </c>
      <c r="C77" s="41">
        <v>300</v>
      </c>
      <c r="D77" s="38">
        <f>E77+F77+G77+H77</f>
        <v>1249800</v>
      </c>
      <c r="E77" s="38">
        <f>E79+E85</f>
        <v>589800</v>
      </c>
      <c r="F77" s="38">
        <f>F79+F85</f>
        <v>0</v>
      </c>
      <c r="G77" s="38">
        <f>G79+G85</f>
        <v>0</v>
      </c>
      <c r="H77" s="38">
        <f>H79+H85</f>
        <v>660000</v>
      </c>
      <c r="I77" s="38">
        <f>I79+I85</f>
        <v>0</v>
      </c>
      <c r="J77" s="38">
        <f>K77</f>
        <v>0</v>
      </c>
      <c r="K77" s="38">
        <f>L77</f>
        <v>0</v>
      </c>
      <c r="L77" s="38">
        <f>M77</f>
        <v>0</v>
      </c>
      <c r="M77" s="38">
        <f>N77</f>
        <v>0</v>
      </c>
      <c r="N77" s="38">
        <f>O77</f>
        <v>0</v>
      </c>
    </row>
    <row r="78" spans="1:9" ht="18.75">
      <c r="A78" s="32" t="s">
        <v>145</v>
      </c>
      <c r="B78" s="33"/>
      <c r="C78" s="40"/>
      <c r="D78" s="38">
        <f>E78+F78+G78+H78</f>
        <v>0</v>
      </c>
      <c r="E78" s="31"/>
      <c r="F78" s="31"/>
      <c r="G78" s="31"/>
      <c r="H78" s="31"/>
      <c r="I78" s="31"/>
    </row>
    <row r="79" spans="1:9" ht="37.5">
      <c r="A79" s="36" t="s">
        <v>160</v>
      </c>
      <c r="B79" s="37">
        <v>310</v>
      </c>
      <c r="C79" s="41">
        <v>310</v>
      </c>
      <c r="D79" s="38">
        <f>E79+F79+G79+H79</f>
        <v>874200</v>
      </c>
      <c r="E79" s="38">
        <f>E81+E82</f>
        <v>574200</v>
      </c>
      <c r="F79" s="38">
        <f>F81+F82</f>
        <v>0</v>
      </c>
      <c r="G79" s="38">
        <f>G81+G82</f>
        <v>0</v>
      </c>
      <c r="H79" s="38">
        <f>H81+H82</f>
        <v>300000</v>
      </c>
      <c r="I79" s="38">
        <f>I81+I82</f>
        <v>0</v>
      </c>
    </row>
    <row r="80" spans="1:9" ht="18.75">
      <c r="A80" s="32" t="s">
        <v>16</v>
      </c>
      <c r="B80" s="33"/>
      <c r="C80" s="31"/>
      <c r="D80" s="38"/>
      <c r="E80" s="31"/>
      <c r="F80" s="31"/>
      <c r="G80" s="31"/>
      <c r="H80" s="31"/>
      <c r="I80" s="31"/>
    </row>
    <row r="81" spans="1:9" ht="75">
      <c r="A81" s="32" t="s">
        <v>161</v>
      </c>
      <c r="B81" s="33">
        <v>310.1</v>
      </c>
      <c r="C81" s="31"/>
      <c r="D81" s="38">
        <f>E81+F81+G81+H81</f>
        <v>0</v>
      </c>
      <c r="E81" s="31"/>
      <c r="F81" s="31"/>
      <c r="G81" s="31"/>
      <c r="H81" s="31"/>
      <c r="I81" s="31"/>
    </row>
    <row r="82" spans="1:9" ht="56.25">
      <c r="A82" s="32" t="s">
        <v>162</v>
      </c>
      <c r="B82" s="33">
        <v>310.2</v>
      </c>
      <c r="C82" s="42">
        <v>310.2</v>
      </c>
      <c r="D82" s="38">
        <f aca="true" t="shared" si="1" ref="D82:D88">E82+F82+G82+H82</f>
        <v>874200</v>
      </c>
      <c r="E82" s="31">
        <v>574200</v>
      </c>
      <c r="F82" s="31"/>
      <c r="G82" s="31"/>
      <c r="H82" s="31">
        <v>300000</v>
      </c>
      <c r="I82" s="31"/>
    </row>
    <row r="83" spans="1:9" ht="37.5">
      <c r="A83" s="32" t="s">
        <v>163</v>
      </c>
      <c r="B83" s="33">
        <v>320</v>
      </c>
      <c r="C83" s="31"/>
      <c r="D83" s="38">
        <f t="shared" si="1"/>
        <v>0</v>
      </c>
      <c r="E83" s="31"/>
      <c r="F83" s="31"/>
      <c r="G83" s="31"/>
      <c r="H83" s="31"/>
      <c r="I83" s="31"/>
    </row>
    <row r="84" spans="1:9" ht="37.5">
      <c r="A84" s="32" t="s">
        <v>164</v>
      </c>
      <c r="B84" s="33">
        <v>330</v>
      </c>
      <c r="C84" s="31"/>
      <c r="D84" s="38">
        <f t="shared" si="1"/>
        <v>0</v>
      </c>
      <c r="E84" s="31"/>
      <c r="F84" s="31"/>
      <c r="G84" s="31"/>
      <c r="H84" s="31"/>
      <c r="I84" s="31"/>
    </row>
    <row r="85" spans="1:9" ht="37.5">
      <c r="A85" s="36" t="s">
        <v>165</v>
      </c>
      <c r="B85" s="37">
        <v>340</v>
      </c>
      <c r="C85" s="41">
        <v>340</v>
      </c>
      <c r="D85" s="38">
        <f t="shared" si="1"/>
        <v>375600</v>
      </c>
      <c r="E85" s="38">
        <f>E87+E88+E89</f>
        <v>15600</v>
      </c>
      <c r="F85" s="38">
        <f>F87+F88+F89</f>
        <v>0</v>
      </c>
      <c r="G85" s="38">
        <f>G87+G88+G89</f>
        <v>0</v>
      </c>
      <c r="H85" s="38">
        <f>H87+H88+H89</f>
        <v>360000</v>
      </c>
      <c r="I85" s="38">
        <f>I87+I88+I89</f>
        <v>0</v>
      </c>
    </row>
    <row r="86" spans="1:9" ht="18.75" customHeight="1">
      <c r="A86" s="32" t="s">
        <v>13</v>
      </c>
      <c r="B86" s="33"/>
      <c r="C86" s="31"/>
      <c r="D86" s="38">
        <f t="shared" si="1"/>
        <v>0</v>
      </c>
      <c r="E86" s="31"/>
      <c r="F86" s="31"/>
      <c r="G86" s="31"/>
      <c r="H86" s="31"/>
      <c r="I86" s="31"/>
    </row>
    <row r="87" spans="1:9" ht="21.75" customHeight="1">
      <c r="A87" s="32" t="s">
        <v>166</v>
      </c>
      <c r="B87" s="33">
        <v>340.1</v>
      </c>
      <c r="C87" s="31"/>
      <c r="D87" s="38">
        <f t="shared" si="1"/>
        <v>0</v>
      </c>
      <c r="E87" s="31"/>
      <c r="F87" s="31"/>
      <c r="G87" s="31"/>
      <c r="H87" s="31"/>
      <c r="I87" s="31"/>
    </row>
    <row r="88" spans="1:9" ht="18.75">
      <c r="A88" s="32" t="s">
        <v>167</v>
      </c>
      <c r="B88" s="33">
        <v>340.2</v>
      </c>
      <c r="C88" s="42">
        <v>340.2</v>
      </c>
      <c r="D88" s="38">
        <f t="shared" si="1"/>
        <v>0</v>
      </c>
      <c r="E88" s="31"/>
      <c r="F88" s="31"/>
      <c r="G88" s="31"/>
      <c r="H88" s="31"/>
      <c r="I88" s="31"/>
    </row>
    <row r="89" spans="1:9" ht="56.25">
      <c r="A89" s="32" t="s">
        <v>168</v>
      </c>
      <c r="B89" s="33">
        <v>340.3</v>
      </c>
      <c r="C89" s="42">
        <v>340.3</v>
      </c>
      <c r="D89" s="38">
        <f>E89+F89+G89+H89</f>
        <v>375600</v>
      </c>
      <c r="E89" s="31">
        <v>15600</v>
      </c>
      <c r="F89" s="31"/>
      <c r="G89" s="31"/>
      <c r="H89" s="31">
        <v>360000</v>
      </c>
      <c r="I89" s="31"/>
    </row>
    <row r="90" spans="1:9" ht="56.25">
      <c r="A90" s="36" t="s">
        <v>169</v>
      </c>
      <c r="B90" s="37">
        <v>400</v>
      </c>
      <c r="C90" s="38"/>
      <c r="D90" s="38">
        <f>E90+F90+G90+H90</f>
        <v>0</v>
      </c>
      <c r="E90" s="38">
        <f>F90</f>
        <v>0</v>
      </c>
      <c r="F90" s="38">
        <f>G90</f>
        <v>0</v>
      </c>
      <c r="G90" s="38">
        <f>H90</f>
        <v>0</v>
      </c>
      <c r="H90" s="38">
        <f>I90</f>
        <v>0</v>
      </c>
      <c r="I90" s="38">
        <f>J90</f>
        <v>0</v>
      </c>
    </row>
    <row r="91" spans="1:9" ht="18.75">
      <c r="A91" s="32" t="s">
        <v>145</v>
      </c>
      <c r="B91" s="33"/>
      <c r="C91" s="31"/>
      <c r="D91" s="38"/>
      <c r="E91" s="31"/>
      <c r="F91" s="31"/>
      <c r="G91" s="31"/>
      <c r="H91" s="31"/>
      <c r="I91" s="31"/>
    </row>
    <row r="92" spans="1:9" ht="37.5">
      <c r="A92" s="32" t="s">
        <v>170</v>
      </c>
      <c r="B92" s="33">
        <v>410</v>
      </c>
      <c r="C92" s="31"/>
      <c r="D92" s="38">
        <f>E92+F92+G92+H92</f>
        <v>0</v>
      </c>
      <c r="E92" s="31"/>
      <c r="F92" s="31"/>
      <c r="G92" s="31"/>
      <c r="H92" s="31"/>
      <c r="I92" s="31"/>
    </row>
    <row r="93" spans="1:9" ht="18.75">
      <c r="A93" s="32" t="s">
        <v>171</v>
      </c>
      <c r="B93" s="33">
        <v>420</v>
      </c>
      <c r="C93" s="31"/>
      <c r="D93" s="38">
        <f>E93+F93+G93+H93</f>
        <v>0</v>
      </c>
      <c r="E93" s="31"/>
      <c r="F93" s="31"/>
      <c r="G93" s="31"/>
      <c r="H93" s="31"/>
      <c r="I93" s="31"/>
    </row>
    <row r="94" spans="1:9" ht="37.5">
      <c r="A94" s="32" t="s">
        <v>172</v>
      </c>
      <c r="B94" s="33">
        <v>500</v>
      </c>
      <c r="C94" s="31"/>
      <c r="D94" s="38">
        <f>E94+F94+G94+H94</f>
        <v>0</v>
      </c>
      <c r="E94" s="31"/>
      <c r="F94" s="31"/>
      <c r="G94" s="31"/>
      <c r="H94" s="31"/>
      <c r="I94" s="31"/>
    </row>
    <row r="95" spans="1:9" ht="15.75" customHeight="1">
      <c r="A95" s="80" t="s">
        <v>13</v>
      </c>
      <c r="B95" s="81"/>
      <c r="C95" s="49"/>
      <c r="D95" s="49"/>
      <c r="E95" s="49"/>
      <c r="F95" s="49"/>
      <c r="G95" s="49"/>
      <c r="H95" s="49"/>
      <c r="I95" s="49"/>
    </row>
    <row r="96" spans="1:9" ht="13.5" customHeight="1">
      <c r="A96" s="80"/>
      <c r="B96" s="81"/>
      <c r="C96" s="49"/>
      <c r="D96" s="49"/>
      <c r="E96" s="49"/>
      <c r="F96" s="49"/>
      <c r="G96" s="49"/>
      <c r="H96" s="49"/>
      <c r="I96" s="49"/>
    </row>
    <row r="97" spans="1:9" ht="37.5">
      <c r="A97" s="32" t="s">
        <v>173</v>
      </c>
      <c r="B97" s="33">
        <v>510</v>
      </c>
      <c r="C97" s="31"/>
      <c r="D97" s="31"/>
      <c r="E97" s="31"/>
      <c r="F97" s="31"/>
      <c r="G97" s="31"/>
      <c r="H97" s="31"/>
      <c r="I97" s="31"/>
    </row>
    <row r="98" spans="1:9" ht="18.75">
      <c r="A98" s="32" t="s">
        <v>174</v>
      </c>
      <c r="B98" s="33">
        <v>520</v>
      </c>
      <c r="C98" s="31"/>
      <c r="D98" s="31"/>
      <c r="E98" s="31"/>
      <c r="F98" s="31"/>
      <c r="G98" s="31"/>
      <c r="H98" s="31"/>
      <c r="I98" s="31"/>
    </row>
    <row r="99" spans="1:9" ht="37.5">
      <c r="A99" s="32" t="s">
        <v>175</v>
      </c>
      <c r="B99" s="33">
        <v>600</v>
      </c>
      <c r="C99" s="31" t="s">
        <v>100</v>
      </c>
      <c r="D99" s="38">
        <f>E99+F99+G99+H99</f>
        <v>118547.53</v>
      </c>
      <c r="E99" s="31"/>
      <c r="F99" s="31"/>
      <c r="G99" s="31"/>
      <c r="H99" s="31">
        <v>118547.53</v>
      </c>
      <c r="I99" s="31"/>
    </row>
    <row r="100" spans="1:9" ht="37.5">
      <c r="A100" s="32" t="s">
        <v>176</v>
      </c>
      <c r="B100" s="33">
        <v>700</v>
      </c>
      <c r="C100" s="31" t="s">
        <v>100</v>
      </c>
      <c r="D100" s="31"/>
      <c r="E100" s="31"/>
      <c r="F100" s="31"/>
      <c r="G100" s="31"/>
      <c r="H100" s="31"/>
      <c r="I100" s="31"/>
    </row>
    <row r="101" spans="1:9" ht="18.75">
      <c r="A101" s="28"/>
      <c r="B101"/>
      <c r="C101"/>
      <c r="D101"/>
      <c r="E101"/>
      <c r="F101"/>
      <c r="G101"/>
      <c r="H101"/>
      <c r="I101"/>
    </row>
  </sheetData>
  <mergeCells count="20">
    <mergeCell ref="I95:I96"/>
    <mergeCell ref="E95:E96"/>
    <mergeCell ref="F95:F96"/>
    <mergeCell ref="G95:G96"/>
    <mergeCell ref="H95:H96"/>
    <mergeCell ref="C4:C7"/>
    <mergeCell ref="A95:A96"/>
    <mergeCell ref="B95:B96"/>
    <mergeCell ref="D95:D96"/>
    <mergeCell ref="C95:C96"/>
    <mergeCell ref="A2:I2"/>
    <mergeCell ref="D4:I4"/>
    <mergeCell ref="D5:D7"/>
    <mergeCell ref="E5:I5"/>
    <mergeCell ref="E6:E7"/>
    <mergeCell ref="F6:F7"/>
    <mergeCell ref="G6:G7"/>
    <mergeCell ref="H6:I6"/>
    <mergeCell ref="A4:A7"/>
    <mergeCell ref="B4:B7"/>
  </mergeCells>
  <printOptions/>
  <pageMargins left="0.75" right="0.83" top="0.45" bottom="0.45" header="0.29" footer="0.28"/>
  <pageSetup horizontalDpi="600" verticalDpi="600" orientation="landscape" paperSize="9" scale="67" r:id="rId1"/>
  <rowBreaks count="3" manualBreakCount="3">
    <brk id="14" max="255" man="1"/>
    <brk id="41" max="8" man="1"/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01"/>
  <sheetViews>
    <sheetView tabSelected="1" view="pageBreakPreview" zoomScale="75" zoomScaleNormal="75" zoomScaleSheetLayoutView="75" workbookViewId="0" topLeftCell="A1">
      <pane ySplit="8" topLeftCell="BM9" activePane="bottomLeft" state="frozen"/>
      <selection pane="topLeft" activeCell="A1" sqref="A1"/>
      <selection pane="bottomLeft" activeCell="D11" sqref="D11:D99"/>
    </sheetView>
  </sheetViews>
  <sheetFormatPr defaultColWidth="9.140625" defaultRowHeight="15"/>
  <cols>
    <col min="1" max="1" width="34.00390625" style="1" customWidth="1"/>
    <col min="2" max="2" width="11.8515625" style="1" customWidth="1"/>
    <col min="3" max="3" width="29.28125" style="1" customWidth="1"/>
    <col min="4" max="4" width="19.8515625" style="1" customWidth="1"/>
    <col min="5" max="5" width="15.28125" style="1" customWidth="1"/>
    <col min="6" max="6" width="17.28125" style="1" customWidth="1"/>
    <col min="7" max="7" width="19.57421875" style="1" customWidth="1"/>
    <col min="8" max="8" width="18.7109375" style="16" customWidth="1"/>
    <col min="9" max="9" width="15.7109375" style="1" customWidth="1"/>
    <col min="10" max="10" width="0.13671875" style="1" hidden="1" customWidth="1"/>
    <col min="11" max="11" width="18.28125" style="1" hidden="1" customWidth="1"/>
    <col min="12" max="14" width="9.140625" style="1" hidden="1" customWidth="1"/>
    <col min="15" max="16384" width="9.140625" style="1" customWidth="1"/>
  </cols>
  <sheetData>
    <row r="1" ht="15.75">
      <c r="I1" s="29" t="s">
        <v>201</v>
      </c>
    </row>
    <row r="2" spans="1:9" ht="42.75" customHeight="1">
      <c r="A2" s="45" t="s">
        <v>185</v>
      </c>
      <c r="B2" s="82"/>
      <c r="C2" s="82"/>
      <c r="D2" s="82"/>
      <c r="E2" s="82"/>
      <c r="F2" s="82"/>
      <c r="G2" s="82"/>
      <c r="H2" s="82"/>
      <c r="I2" s="82"/>
    </row>
    <row r="3" ht="24.75" customHeight="1"/>
    <row r="4" spans="1:9" ht="36" customHeight="1">
      <c r="A4" s="83" t="s">
        <v>15</v>
      </c>
      <c r="B4" s="83" t="s">
        <v>90</v>
      </c>
      <c r="C4" s="77" t="s">
        <v>91</v>
      </c>
      <c r="D4" s="83" t="s">
        <v>92</v>
      </c>
      <c r="E4" s="84"/>
      <c r="F4" s="84"/>
      <c r="G4" s="84"/>
      <c r="H4" s="84"/>
      <c r="I4" s="84"/>
    </row>
    <row r="5" spans="1:9" ht="69" customHeight="1">
      <c r="A5" s="79"/>
      <c r="B5" s="79"/>
      <c r="C5" s="78"/>
      <c r="D5" s="85" t="s">
        <v>93</v>
      </c>
      <c r="E5" s="86" t="s">
        <v>14</v>
      </c>
      <c r="F5" s="86"/>
      <c r="G5" s="86"/>
      <c r="H5" s="86"/>
      <c r="I5" s="86"/>
    </row>
    <row r="6" spans="1:9" ht="104.25" customHeight="1">
      <c r="A6" s="79"/>
      <c r="B6" s="79"/>
      <c r="C6" s="79"/>
      <c r="D6" s="85"/>
      <c r="E6" s="85" t="s">
        <v>94</v>
      </c>
      <c r="F6" s="85" t="s">
        <v>95</v>
      </c>
      <c r="G6" s="85" t="s">
        <v>96</v>
      </c>
      <c r="H6" s="85" t="s">
        <v>97</v>
      </c>
      <c r="I6" s="85"/>
    </row>
    <row r="7" spans="1:9" ht="35.25" customHeight="1">
      <c r="A7" s="79"/>
      <c r="B7" s="79"/>
      <c r="C7" s="79"/>
      <c r="D7" s="85"/>
      <c r="E7" s="85"/>
      <c r="F7" s="85"/>
      <c r="G7" s="85"/>
      <c r="H7" s="23" t="s">
        <v>93</v>
      </c>
      <c r="I7" s="23" t="s">
        <v>98</v>
      </c>
    </row>
    <row r="8" spans="1:9" s="34" customFormat="1" ht="35.2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9" ht="41.25" customHeight="1">
      <c r="A9" s="32" t="s">
        <v>99</v>
      </c>
      <c r="B9" s="33">
        <v>100</v>
      </c>
      <c r="C9" s="31" t="s">
        <v>100</v>
      </c>
      <c r="D9" s="39">
        <f>D11+D14</f>
        <v>39455400</v>
      </c>
      <c r="E9" s="39">
        <f>E11</f>
        <v>37079600</v>
      </c>
      <c r="F9" s="39">
        <f>F14</f>
        <v>179800</v>
      </c>
      <c r="G9" s="39"/>
      <c r="H9" s="39">
        <f>H11</f>
        <v>2196000</v>
      </c>
      <c r="I9" s="39"/>
    </row>
    <row r="10" spans="1:9" ht="34.5" customHeight="1">
      <c r="A10" s="32" t="s">
        <v>101</v>
      </c>
      <c r="B10" s="33">
        <v>110</v>
      </c>
      <c r="C10" s="31"/>
      <c r="D10" s="31"/>
      <c r="E10" s="31" t="s">
        <v>100</v>
      </c>
      <c r="F10" s="31" t="s">
        <v>100</v>
      </c>
      <c r="G10" s="31" t="s">
        <v>100</v>
      </c>
      <c r="H10" s="31"/>
      <c r="I10" s="31" t="s">
        <v>100</v>
      </c>
    </row>
    <row r="11" spans="1:9" ht="36.75" customHeight="1">
      <c r="A11" s="55" t="s">
        <v>181</v>
      </c>
      <c r="B11" s="56">
        <v>120</v>
      </c>
      <c r="C11" s="39"/>
      <c r="D11" s="39">
        <f>E11+H11</f>
        <v>39275600</v>
      </c>
      <c r="E11" s="39">
        <f>E17+E77</f>
        <v>37079600</v>
      </c>
      <c r="F11" s="39" t="s">
        <v>100</v>
      </c>
      <c r="G11" s="39" t="s">
        <v>100</v>
      </c>
      <c r="H11" s="39">
        <f>H17+H77</f>
        <v>2196000</v>
      </c>
      <c r="I11" s="39"/>
    </row>
    <row r="12" spans="1:9" ht="57.75" customHeight="1">
      <c r="A12" s="32" t="s">
        <v>102</v>
      </c>
      <c r="B12" s="33">
        <v>130</v>
      </c>
      <c r="C12" s="31"/>
      <c r="D12" s="31"/>
      <c r="E12" s="31" t="s">
        <v>100</v>
      </c>
      <c r="F12" s="31" t="s">
        <v>100</v>
      </c>
      <c r="G12" s="31" t="s">
        <v>100</v>
      </c>
      <c r="H12" s="31"/>
      <c r="I12" s="31" t="s">
        <v>100</v>
      </c>
    </row>
    <row r="13" spans="1:9" ht="82.5" customHeight="1">
      <c r="A13" s="32" t="s">
        <v>103</v>
      </c>
      <c r="B13" s="33">
        <v>140</v>
      </c>
      <c r="C13" s="31"/>
      <c r="D13" s="31"/>
      <c r="E13" s="31" t="s">
        <v>100</v>
      </c>
      <c r="F13" s="31" t="s">
        <v>100</v>
      </c>
      <c r="G13" s="31" t="s">
        <v>100</v>
      </c>
      <c r="H13" s="31"/>
      <c r="I13" s="31" t="s">
        <v>100</v>
      </c>
    </row>
    <row r="14" spans="1:9" ht="48" customHeight="1">
      <c r="A14" s="55" t="s">
        <v>104</v>
      </c>
      <c r="B14" s="56">
        <v>150</v>
      </c>
      <c r="C14" s="39"/>
      <c r="D14" s="39">
        <f>F14</f>
        <v>179800</v>
      </c>
      <c r="E14" s="39" t="s">
        <v>100</v>
      </c>
      <c r="F14" s="39">
        <v>179800</v>
      </c>
      <c r="G14" s="31"/>
      <c r="H14" s="31" t="s">
        <v>100</v>
      </c>
      <c r="I14" s="31" t="s">
        <v>100</v>
      </c>
    </row>
    <row r="15" spans="1:9" ht="26.25" customHeight="1">
      <c r="A15" s="32" t="s">
        <v>105</v>
      </c>
      <c r="B15" s="33">
        <v>160</v>
      </c>
      <c r="C15" s="31"/>
      <c r="D15" s="31"/>
      <c r="E15" s="31" t="s">
        <v>100</v>
      </c>
      <c r="F15" s="31" t="s">
        <v>100</v>
      </c>
      <c r="G15" s="31" t="s">
        <v>100</v>
      </c>
      <c r="H15" s="31"/>
      <c r="I15" s="31"/>
    </row>
    <row r="16" spans="1:9" ht="36" customHeight="1">
      <c r="A16" s="32" t="s">
        <v>106</v>
      </c>
      <c r="B16" s="33">
        <v>180</v>
      </c>
      <c r="C16" s="31" t="s">
        <v>100</v>
      </c>
      <c r="D16" s="31"/>
      <c r="E16" s="31" t="s">
        <v>100</v>
      </c>
      <c r="F16" s="31" t="s">
        <v>100</v>
      </c>
      <c r="G16" s="31" t="s">
        <v>100</v>
      </c>
      <c r="H16" s="31"/>
      <c r="I16" s="31" t="s">
        <v>100</v>
      </c>
    </row>
    <row r="17" spans="1:9" ht="37.5" customHeight="1">
      <c r="A17" s="36" t="s">
        <v>107</v>
      </c>
      <c r="B17" s="37">
        <v>200</v>
      </c>
      <c r="C17" s="38" t="s">
        <v>100</v>
      </c>
      <c r="D17" s="38">
        <f>E17+F17+G17+H17</f>
        <v>38205600</v>
      </c>
      <c r="E17" s="38">
        <f>E19+E27+E66+E62</f>
        <v>36489800</v>
      </c>
      <c r="F17" s="38">
        <f>F19+F27+F66+F62</f>
        <v>179800</v>
      </c>
      <c r="G17" s="38">
        <f>G19+G27+G66+G62</f>
        <v>0</v>
      </c>
      <c r="H17" s="38">
        <f>H19+H27+H66+H62</f>
        <v>1536000</v>
      </c>
      <c r="I17" s="38">
        <f>I19+I27+I66+I62</f>
        <v>0</v>
      </c>
    </row>
    <row r="18" spans="1:9" ht="24.75" customHeight="1">
      <c r="A18" s="32" t="s">
        <v>108</v>
      </c>
      <c r="B18" s="33"/>
      <c r="C18" s="31"/>
      <c r="D18" s="31"/>
      <c r="E18" s="31"/>
      <c r="F18" s="31"/>
      <c r="G18" s="31"/>
      <c r="H18" s="31"/>
      <c r="I18" s="31"/>
    </row>
    <row r="19" spans="1:9" ht="25.5" customHeight="1">
      <c r="A19" s="36" t="s">
        <v>109</v>
      </c>
      <c r="B19" s="37">
        <v>210</v>
      </c>
      <c r="C19" s="41">
        <v>210</v>
      </c>
      <c r="D19" s="38">
        <f>E19+F19+G19+H19</f>
        <v>33488480</v>
      </c>
      <c r="E19" s="38">
        <f>E21+E26</f>
        <v>32488480</v>
      </c>
      <c r="F19" s="38">
        <f>F21+F26</f>
        <v>0</v>
      </c>
      <c r="G19" s="38">
        <f>G21+G26</f>
        <v>0</v>
      </c>
      <c r="H19" s="38">
        <f>H21+H26+H25</f>
        <v>1000000</v>
      </c>
      <c r="I19" s="38">
        <f>I21+I26</f>
        <v>0</v>
      </c>
    </row>
    <row r="20" spans="1:9" ht="19.5" customHeight="1">
      <c r="A20" s="32" t="s">
        <v>110</v>
      </c>
      <c r="B20" s="33"/>
      <c r="C20" s="31"/>
      <c r="D20" s="38">
        <f aca="true" t="shared" si="0" ref="D20:D76">E20+F20+G20+H20</f>
        <v>0</v>
      </c>
      <c r="E20" s="31"/>
      <c r="F20" s="31"/>
      <c r="G20" s="31"/>
      <c r="H20" s="31"/>
      <c r="I20" s="31"/>
    </row>
    <row r="21" spans="1:9" ht="24" customHeight="1">
      <c r="A21" s="32" t="s">
        <v>111</v>
      </c>
      <c r="B21" s="33">
        <v>211</v>
      </c>
      <c r="C21" s="40">
        <v>211</v>
      </c>
      <c r="D21" s="38">
        <f t="shared" si="0"/>
        <v>23509980</v>
      </c>
      <c r="E21" s="31">
        <f>2501480+2005800+18202700</f>
        <v>22709980</v>
      </c>
      <c r="F21" s="31"/>
      <c r="G21" s="31"/>
      <c r="H21" s="31">
        <v>800000</v>
      </c>
      <c r="I21" s="31"/>
    </row>
    <row r="22" spans="1:9" ht="20.25" customHeight="1">
      <c r="A22" s="32" t="s">
        <v>112</v>
      </c>
      <c r="B22" s="33">
        <v>212</v>
      </c>
      <c r="C22" s="31"/>
      <c r="D22" s="38">
        <f t="shared" si="0"/>
        <v>0</v>
      </c>
      <c r="E22" s="31"/>
      <c r="F22" s="31"/>
      <c r="G22" s="31"/>
      <c r="H22" s="31"/>
      <c r="I22" s="31"/>
    </row>
    <row r="23" spans="1:9" ht="18.75" customHeight="1">
      <c r="A23" s="32" t="s">
        <v>14</v>
      </c>
      <c r="B23" s="33"/>
      <c r="C23" s="31"/>
      <c r="D23" s="38">
        <f t="shared" si="0"/>
        <v>0</v>
      </c>
      <c r="E23" s="31"/>
      <c r="F23" s="31"/>
      <c r="G23" s="31"/>
      <c r="H23" s="31"/>
      <c r="I23" s="31"/>
    </row>
    <row r="24" spans="1:9" ht="57.75" customHeight="1">
      <c r="A24" s="32" t="s">
        <v>113</v>
      </c>
      <c r="B24" s="33">
        <v>212.1</v>
      </c>
      <c r="C24" s="31"/>
      <c r="D24" s="38">
        <f t="shared" si="0"/>
        <v>0</v>
      </c>
      <c r="E24" s="31"/>
      <c r="F24" s="31"/>
      <c r="G24" s="31"/>
      <c r="H24" s="31"/>
      <c r="I24" s="31"/>
    </row>
    <row r="25" spans="1:9" ht="26.25" customHeight="1">
      <c r="A25" s="32" t="s">
        <v>114</v>
      </c>
      <c r="B25" s="33">
        <v>212.2</v>
      </c>
      <c r="C25" s="31"/>
      <c r="D25" s="38">
        <f t="shared" si="0"/>
        <v>0</v>
      </c>
      <c r="E25" s="31"/>
      <c r="F25" s="31"/>
      <c r="G25" s="31"/>
      <c r="H25" s="31"/>
      <c r="I25" s="31"/>
    </row>
    <row r="26" spans="1:9" ht="43.5" customHeight="1">
      <c r="A26" s="32" t="s">
        <v>202</v>
      </c>
      <c r="B26" s="33">
        <v>213</v>
      </c>
      <c r="C26" s="40">
        <v>213</v>
      </c>
      <c r="D26" s="38">
        <f t="shared" si="0"/>
        <v>9978500</v>
      </c>
      <c r="E26" s="31">
        <f>1035000+867800+7875700</f>
        <v>9778500</v>
      </c>
      <c r="F26" s="31"/>
      <c r="G26" s="31"/>
      <c r="H26" s="31">
        <v>200000</v>
      </c>
      <c r="I26" s="31"/>
    </row>
    <row r="27" spans="1:9" ht="21.75" customHeight="1">
      <c r="A27" s="36" t="s">
        <v>115</v>
      </c>
      <c r="B27" s="37">
        <v>220</v>
      </c>
      <c r="C27" s="41">
        <v>220</v>
      </c>
      <c r="D27" s="38">
        <f t="shared" si="0"/>
        <v>3604100</v>
      </c>
      <c r="E27" s="38">
        <f>E29+E30+E31+E42+E50</f>
        <v>3140100</v>
      </c>
      <c r="F27" s="38">
        <f>F29+F30+F31+F42+F50</f>
        <v>0</v>
      </c>
      <c r="G27" s="38">
        <f>G29+G30+G31+G42+G50</f>
        <v>0</v>
      </c>
      <c r="H27" s="38">
        <f>H29+H30+H31+H42+H50</f>
        <v>464000</v>
      </c>
      <c r="I27" s="38">
        <f>I29+I30+I31+I42+I50</f>
        <v>0</v>
      </c>
    </row>
    <row r="28" spans="1:9" ht="24" customHeight="1">
      <c r="A28" s="32" t="s">
        <v>116</v>
      </c>
      <c r="B28" s="33"/>
      <c r="C28" s="31"/>
      <c r="D28" s="38">
        <f t="shared" si="0"/>
        <v>0</v>
      </c>
      <c r="E28" s="31"/>
      <c r="F28" s="31"/>
      <c r="G28" s="31"/>
      <c r="H28" s="31"/>
      <c r="I28" s="31"/>
    </row>
    <row r="29" spans="1:9" ht="27" customHeight="1">
      <c r="A29" s="32" t="s">
        <v>117</v>
      </c>
      <c r="B29" s="33">
        <v>221</v>
      </c>
      <c r="C29" s="31"/>
      <c r="D29" s="38">
        <f t="shared" si="0"/>
        <v>40600</v>
      </c>
      <c r="E29" s="31">
        <v>15600</v>
      </c>
      <c r="F29" s="31"/>
      <c r="G29" s="31"/>
      <c r="H29" s="31">
        <v>25000</v>
      </c>
      <c r="I29" s="31"/>
    </row>
    <row r="30" spans="1:9" ht="27" customHeight="1">
      <c r="A30" s="32" t="s">
        <v>118</v>
      </c>
      <c r="B30" s="33">
        <v>222</v>
      </c>
      <c r="C30" s="31"/>
      <c r="D30" s="38">
        <f t="shared" si="0"/>
        <v>5000</v>
      </c>
      <c r="E30" s="31"/>
      <c r="F30" s="31"/>
      <c r="G30" s="31"/>
      <c r="H30" s="31">
        <v>5000</v>
      </c>
      <c r="I30" s="31"/>
    </row>
    <row r="31" spans="1:9" ht="26.25" customHeight="1">
      <c r="A31" s="36" t="s">
        <v>119</v>
      </c>
      <c r="B31" s="37">
        <v>223</v>
      </c>
      <c r="C31" s="41">
        <v>223</v>
      </c>
      <c r="D31" s="38">
        <f t="shared" si="0"/>
        <v>2521500</v>
      </c>
      <c r="E31" s="38">
        <f>E33+E34+E35+E36+E37+E38+E39+E40</f>
        <v>2512500</v>
      </c>
      <c r="F31" s="38">
        <f>F33+F34+F35+F36+F37+F38+F39+F40</f>
        <v>0</v>
      </c>
      <c r="G31" s="38">
        <f>G33+G34+G35+G36+G37+G38+G39+G40</f>
        <v>0</v>
      </c>
      <c r="H31" s="38">
        <f>H33+H34+H35+H36+H37+H38+H39+H40</f>
        <v>9000</v>
      </c>
      <c r="I31" s="38">
        <f>I33+I34+I35+I36+I37+I38+I39+I40</f>
        <v>0</v>
      </c>
    </row>
    <row r="32" spans="1:9" ht="24.75" customHeight="1">
      <c r="A32" s="32" t="s">
        <v>16</v>
      </c>
      <c r="B32" s="33"/>
      <c r="C32" s="31"/>
      <c r="D32" s="38">
        <f t="shared" si="0"/>
        <v>0</v>
      </c>
      <c r="E32" s="31"/>
      <c r="F32" s="31"/>
      <c r="G32" s="31"/>
      <c r="H32" s="31"/>
      <c r="I32" s="31"/>
    </row>
    <row r="33" spans="1:9" ht="32.25" customHeight="1">
      <c r="A33" s="32" t="s">
        <v>120</v>
      </c>
      <c r="B33" s="33">
        <v>223.1</v>
      </c>
      <c r="C33" s="42">
        <v>223.1</v>
      </c>
      <c r="D33" s="38">
        <f t="shared" si="0"/>
        <v>1312400</v>
      </c>
      <c r="E33" s="31">
        <v>1306400</v>
      </c>
      <c r="F33" s="31"/>
      <c r="G33" s="31"/>
      <c r="H33" s="31">
        <v>6000</v>
      </c>
      <c r="I33" s="31"/>
    </row>
    <row r="34" spans="1:9" ht="36" customHeight="1">
      <c r="A34" s="32" t="s">
        <v>121</v>
      </c>
      <c r="B34" s="33">
        <v>223.2</v>
      </c>
      <c r="C34" s="42"/>
      <c r="D34" s="38">
        <f t="shared" si="0"/>
        <v>0</v>
      </c>
      <c r="E34" s="31"/>
      <c r="F34" s="31"/>
      <c r="G34" s="31"/>
      <c r="H34" s="31"/>
      <c r="I34" s="31"/>
    </row>
    <row r="35" spans="1:9" ht="37.5">
      <c r="A35" s="32" t="s">
        <v>122</v>
      </c>
      <c r="B35" s="33">
        <v>223.3</v>
      </c>
      <c r="C35" s="42">
        <v>223.3</v>
      </c>
      <c r="D35" s="38">
        <f t="shared" si="0"/>
        <v>50800</v>
      </c>
      <c r="E35" s="31">
        <v>50300</v>
      </c>
      <c r="F35" s="31"/>
      <c r="G35" s="31"/>
      <c r="H35" s="31">
        <v>500</v>
      </c>
      <c r="I35" s="31"/>
    </row>
    <row r="36" spans="1:9" ht="18.75" customHeight="1">
      <c r="A36" s="32" t="s">
        <v>123</v>
      </c>
      <c r="B36" s="33">
        <v>223.4</v>
      </c>
      <c r="C36" s="42">
        <v>223.4</v>
      </c>
      <c r="D36" s="38">
        <f t="shared" si="0"/>
        <v>176400</v>
      </c>
      <c r="E36" s="31">
        <v>175900</v>
      </c>
      <c r="F36" s="31"/>
      <c r="G36" s="31"/>
      <c r="H36" s="31">
        <v>500</v>
      </c>
      <c r="I36" s="31"/>
    </row>
    <row r="37" spans="1:9" ht="33.75" customHeight="1">
      <c r="A37" s="32" t="s">
        <v>124</v>
      </c>
      <c r="B37" s="33">
        <v>223.5</v>
      </c>
      <c r="C37" s="42"/>
      <c r="D37" s="38">
        <f t="shared" si="0"/>
        <v>0</v>
      </c>
      <c r="E37" s="31"/>
      <c r="F37" s="31"/>
      <c r="G37" s="31"/>
      <c r="H37" s="31"/>
      <c r="I37" s="31"/>
    </row>
    <row r="38" spans="1:9" ht="22.5" customHeight="1">
      <c r="A38" s="32" t="s">
        <v>125</v>
      </c>
      <c r="B38" s="33">
        <v>223.6</v>
      </c>
      <c r="C38" s="42">
        <v>223.6</v>
      </c>
      <c r="D38" s="38">
        <f t="shared" si="0"/>
        <v>805500</v>
      </c>
      <c r="E38" s="31">
        <v>804000</v>
      </c>
      <c r="F38" s="31"/>
      <c r="G38" s="31"/>
      <c r="H38" s="31">
        <v>1500</v>
      </c>
      <c r="I38" s="31"/>
    </row>
    <row r="39" spans="1:9" ht="42.75" customHeight="1">
      <c r="A39" s="32" t="s">
        <v>126</v>
      </c>
      <c r="B39" s="33">
        <v>223.7</v>
      </c>
      <c r="C39" s="42">
        <v>223.7</v>
      </c>
      <c r="D39" s="38">
        <f t="shared" si="0"/>
        <v>176400</v>
      </c>
      <c r="E39" s="31">
        <v>175900</v>
      </c>
      <c r="F39" s="31"/>
      <c r="G39" s="31"/>
      <c r="H39" s="31">
        <v>500</v>
      </c>
      <c r="I39" s="31"/>
    </row>
    <row r="40" spans="1:9" ht="34.5" customHeight="1">
      <c r="A40" s="32" t="s">
        <v>127</v>
      </c>
      <c r="B40" s="33">
        <v>223.8</v>
      </c>
      <c r="C40" s="31"/>
      <c r="D40" s="38">
        <f t="shared" si="0"/>
        <v>0</v>
      </c>
      <c r="E40" s="31"/>
      <c r="F40" s="31"/>
      <c r="G40" s="31"/>
      <c r="H40" s="31"/>
      <c r="I40" s="31"/>
    </row>
    <row r="41" spans="1:9" ht="39.75" customHeight="1">
      <c r="A41" s="32" t="s">
        <v>177</v>
      </c>
      <c r="B41" s="33">
        <v>224</v>
      </c>
      <c r="C41" s="31"/>
      <c r="D41" s="38">
        <f t="shared" si="0"/>
        <v>0</v>
      </c>
      <c r="E41" s="31"/>
      <c r="F41" s="31"/>
      <c r="G41" s="31"/>
      <c r="H41" s="31"/>
      <c r="I41" s="31"/>
    </row>
    <row r="42" spans="1:9" ht="45.75" customHeight="1">
      <c r="A42" s="36" t="s">
        <v>178</v>
      </c>
      <c r="B42" s="37">
        <v>225</v>
      </c>
      <c r="C42" s="41">
        <v>225</v>
      </c>
      <c r="D42" s="38">
        <f t="shared" si="0"/>
        <v>647650</v>
      </c>
      <c r="E42" s="38">
        <f>E44+E45+E46+E47+E48+E49</f>
        <v>331650</v>
      </c>
      <c r="F42" s="38">
        <f>F44+F45+F46+F47+F48+F49</f>
        <v>0</v>
      </c>
      <c r="G42" s="38">
        <f>G44+G45+G46+G47+G48+G49</f>
        <v>0</v>
      </c>
      <c r="H42" s="38">
        <f>H44+H45+H46+H47+H48+H49</f>
        <v>316000</v>
      </c>
      <c r="I42" s="38">
        <f>I44+I45+I46+I47+I48+I49</f>
        <v>0</v>
      </c>
    </row>
    <row r="43" spans="1:9" ht="24" customHeight="1">
      <c r="A43" s="32" t="s">
        <v>16</v>
      </c>
      <c r="B43" s="33"/>
      <c r="C43" s="31"/>
      <c r="D43" s="38">
        <f t="shared" si="0"/>
        <v>0</v>
      </c>
      <c r="E43" s="31"/>
      <c r="F43" s="31"/>
      <c r="G43" s="31"/>
      <c r="H43" s="31"/>
      <c r="I43" s="31"/>
    </row>
    <row r="44" spans="1:9" ht="62.25" customHeight="1">
      <c r="A44" s="32" t="s">
        <v>128</v>
      </c>
      <c r="B44" s="33">
        <v>225.1</v>
      </c>
      <c r="C44" s="42">
        <v>225.1</v>
      </c>
      <c r="D44" s="38">
        <f t="shared" si="0"/>
        <v>117850</v>
      </c>
      <c r="E44" s="31">
        <v>82850</v>
      </c>
      <c r="F44" s="31"/>
      <c r="G44" s="31"/>
      <c r="H44" s="31">
        <v>35000</v>
      </c>
      <c r="I44" s="31"/>
    </row>
    <row r="45" spans="1:9" ht="22.5" customHeight="1">
      <c r="A45" s="32" t="s">
        <v>129</v>
      </c>
      <c r="B45" s="33">
        <v>225.2</v>
      </c>
      <c r="C45" s="42">
        <v>225.2</v>
      </c>
      <c r="D45" s="38">
        <f t="shared" si="0"/>
        <v>160000</v>
      </c>
      <c r="E45" s="31"/>
      <c r="F45" s="31"/>
      <c r="G45" s="31"/>
      <c r="H45" s="31">
        <v>160000</v>
      </c>
      <c r="I45" s="31"/>
    </row>
    <row r="46" spans="1:9" ht="29.25" customHeight="1">
      <c r="A46" s="32" t="s">
        <v>130</v>
      </c>
      <c r="B46" s="33">
        <v>225.3</v>
      </c>
      <c r="C46" s="42">
        <v>225.3</v>
      </c>
      <c r="D46" s="38">
        <f t="shared" si="0"/>
        <v>0</v>
      </c>
      <c r="E46" s="31"/>
      <c r="F46" s="31"/>
      <c r="G46" s="31"/>
      <c r="H46" s="31"/>
      <c r="I46" s="31"/>
    </row>
    <row r="47" spans="1:9" ht="19.5" customHeight="1">
      <c r="A47" s="32" t="s">
        <v>131</v>
      </c>
      <c r="B47" s="33">
        <v>225.4</v>
      </c>
      <c r="C47" s="42">
        <v>225.4</v>
      </c>
      <c r="D47" s="38">
        <f t="shared" si="0"/>
        <v>158700</v>
      </c>
      <c r="E47" s="31">
        <v>132700</v>
      </c>
      <c r="F47" s="31"/>
      <c r="G47" s="31"/>
      <c r="H47" s="31">
        <v>26000</v>
      </c>
      <c r="I47" s="31"/>
    </row>
    <row r="48" spans="1:9" ht="23.25" customHeight="1">
      <c r="A48" s="32" t="s">
        <v>132</v>
      </c>
      <c r="B48" s="33">
        <v>225.5</v>
      </c>
      <c r="C48" s="42"/>
      <c r="D48" s="38">
        <f t="shared" si="0"/>
        <v>0</v>
      </c>
      <c r="E48" s="31"/>
      <c r="F48" s="31"/>
      <c r="G48" s="31"/>
      <c r="H48" s="31"/>
      <c r="I48" s="31"/>
    </row>
    <row r="49" spans="1:9" ht="37.5" customHeight="1">
      <c r="A49" s="32" t="s">
        <v>133</v>
      </c>
      <c r="B49" s="33">
        <v>225.6</v>
      </c>
      <c r="C49" s="42">
        <v>225.6</v>
      </c>
      <c r="D49" s="38">
        <f t="shared" si="0"/>
        <v>211100</v>
      </c>
      <c r="E49" s="31">
        <v>116100</v>
      </c>
      <c r="F49" s="31"/>
      <c r="G49" s="31"/>
      <c r="H49" s="31">
        <v>95000</v>
      </c>
      <c r="I49" s="31"/>
    </row>
    <row r="50" spans="1:9" ht="18" customHeight="1">
      <c r="A50" s="36" t="s">
        <v>134</v>
      </c>
      <c r="B50" s="37">
        <v>226</v>
      </c>
      <c r="C50" s="41">
        <v>226</v>
      </c>
      <c r="D50" s="38">
        <f t="shared" si="0"/>
        <v>389350</v>
      </c>
      <c r="E50" s="38">
        <f>E52+E53+E54+E55+E56+E57+E58+E59+E60+E61</f>
        <v>280350</v>
      </c>
      <c r="F50" s="38">
        <f>F52+F53+F54+F55+F56+F57+F58+F59+F60+F61</f>
        <v>0</v>
      </c>
      <c r="G50" s="38">
        <f>G52+G53+G54+G55+G56+G57+G58+G59+G60+G61</f>
        <v>0</v>
      </c>
      <c r="H50" s="38">
        <f>H52+H53+H54+H55+H56+H57+H58+H59+H60+H61</f>
        <v>109000</v>
      </c>
      <c r="I50" s="38">
        <f>I52+I53+I54+I55+I56+I57+I58+I59+I60+I61</f>
        <v>0</v>
      </c>
    </row>
    <row r="51" spans="1:9" ht="18" customHeight="1">
      <c r="A51" s="32" t="s">
        <v>13</v>
      </c>
      <c r="B51" s="33"/>
      <c r="C51" s="31"/>
      <c r="D51" s="38">
        <f t="shared" si="0"/>
        <v>0</v>
      </c>
      <c r="E51" s="31"/>
      <c r="F51" s="31"/>
      <c r="G51" s="31"/>
      <c r="H51" s="31"/>
      <c r="I51" s="31"/>
    </row>
    <row r="52" spans="1:9" ht="59.25" customHeight="1">
      <c r="A52" s="32" t="s">
        <v>135</v>
      </c>
      <c r="B52" s="33">
        <v>226.1</v>
      </c>
      <c r="C52" s="42">
        <v>226.1</v>
      </c>
      <c r="D52" s="38">
        <f t="shared" si="0"/>
        <v>0</v>
      </c>
      <c r="E52" s="31"/>
      <c r="F52" s="31"/>
      <c r="G52" s="31"/>
      <c r="H52" s="31"/>
      <c r="I52" s="31"/>
    </row>
    <row r="53" spans="1:9" ht="34.5" customHeight="1">
      <c r="A53" s="32" t="s">
        <v>136</v>
      </c>
      <c r="B53" s="33">
        <v>226.2</v>
      </c>
      <c r="C53" s="42">
        <v>226.2</v>
      </c>
      <c r="D53" s="38">
        <f t="shared" si="0"/>
        <v>0</v>
      </c>
      <c r="E53" s="31"/>
      <c r="F53" s="31"/>
      <c r="G53" s="31"/>
      <c r="H53" s="31"/>
      <c r="I53" s="31"/>
    </row>
    <row r="54" spans="1:9" ht="37.5" customHeight="1">
      <c r="A54" s="32" t="s">
        <v>137</v>
      </c>
      <c r="B54" s="33">
        <v>226.3</v>
      </c>
      <c r="C54" s="42">
        <v>226.3</v>
      </c>
      <c r="D54" s="38">
        <f t="shared" si="0"/>
        <v>0</v>
      </c>
      <c r="E54" s="31"/>
      <c r="F54" s="31"/>
      <c r="G54" s="31"/>
      <c r="H54" s="31"/>
      <c r="I54" s="31"/>
    </row>
    <row r="55" spans="1:9" ht="25.5" customHeight="1">
      <c r="A55" s="32" t="s">
        <v>138</v>
      </c>
      <c r="B55" s="33">
        <v>226.4</v>
      </c>
      <c r="C55" s="42">
        <v>226.4</v>
      </c>
      <c r="D55" s="38">
        <f t="shared" si="0"/>
        <v>47000</v>
      </c>
      <c r="E55" s="31"/>
      <c r="F55" s="31"/>
      <c r="G55" s="31"/>
      <c r="H55" s="31">
        <v>47000</v>
      </c>
      <c r="I55" s="31"/>
    </row>
    <row r="56" spans="1:9" ht="48.75" customHeight="1">
      <c r="A56" s="32" t="s">
        <v>139</v>
      </c>
      <c r="B56" s="33">
        <v>226.5</v>
      </c>
      <c r="C56" s="42">
        <v>226.5</v>
      </c>
      <c r="D56" s="38">
        <f>E56+F56+G56+H56</f>
        <v>62250</v>
      </c>
      <c r="E56" s="31">
        <v>62250</v>
      </c>
      <c r="F56" s="31"/>
      <c r="G56" s="31"/>
      <c r="H56" s="31"/>
      <c r="I56" s="31"/>
    </row>
    <row r="57" spans="1:9" ht="27.75" customHeight="1">
      <c r="A57" s="32" t="s">
        <v>140</v>
      </c>
      <c r="B57" s="33">
        <v>226.6</v>
      </c>
      <c r="C57" s="42">
        <v>226.6</v>
      </c>
      <c r="D57" s="38">
        <f t="shared" si="0"/>
        <v>0</v>
      </c>
      <c r="E57" s="31"/>
      <c r="F57" s="31"/>
      <c r="G57" s="31"/>
      <c r="H57" s="31"/>
      <c r="I57" s="31"/>
    </row>
    <row r="58" spans="1:9" ht="20.25" customHeight="1">
      <c r="A58" s="32" t="s">
        <v>141</v>
      </c>
      <c r="B58" s="33">
        <v>226.7</v>
      </c>
      <c r="C58" s="42">
        <v>226.7</v>
      </c>
      <c r="D58" s="38">
        <f t="shared" si="0"/>
        <v>27000</v>
      </c>
      <c r="E58" s="31"/>
      <c r="F58" s="31"/>
      <c r="G58" s="31"/>
      <c r="H58" s="31">
        <v>27000</v>
      </c>
      <c r="I58" s="31"/>
    </row>
    <row r="59" spans="1:9" ht="32.25" customHeight="1">
      <c r="A59" s="32" t="s">
        <v>142</v>
      </c>
      <c r="B59" s="33">
        <v>226.8</v>
      </c>
      <c r="C59" s="42">
        <v>226.8</v>
      </c>
      <c r="D59" s="38">
        <f t="shared" si="0"/>
        <v>0</v>
      </c>
      <c r="E59" s="31"/>
      <c r="F59" s="31"/>
      <c r="G59" s="31"/>
      <c r="H59" s="31"/>
      <c r="I59" s="31"/>
    </row>
    <row r="60" spans="1:9" ht="19.5" customHeight="1">
      <c r="A60" s="32" t="s">
        <v>143</v>
      </c>
      <c r="B60" s="33">
        <v>226.9</v>
      </c>
      <c r="C60" s="42">
        <v>226.9</v>
      </c>
      <c r="D60" s="38">
        <f t="shared" si="0"/>
        <v>145200</v>
      </c>
      <c r="E60" s="31">
        <v>140200</v>
      </c>
      <c r="F60" s="31"/>
      <c r="G60" s="31"/>
      <c r="H60" s="31">
        <v>5000</v>
      </c>
      <c r="I60" s="31"/>
    </row>
    <row r="61" spans="1:9" ht="19.5" customHeight="1">
      <c r="A61" s="32" t="s">
        <v>144</v>
      </c>
      <c r="B61" s="31">
        <v>226.1</v>
      </c>
      <c r="C61" s="31">
        <v>226.1</v>
      </c>
      <c r="D61" s="38">
        <f t="shared" si="0"/>
        <v>107900</v>
      </c>
      <c r="E61" s="31">
        <v>77900</v>
      </c>
      <c r="F61" s="31"/>
      <c r="G61" s="31"/>
      <c r="H61" s="31">
        <v>30000</v>
      </c>
      <c r="I61" s="31"/>
    </row>
    <row r="62" spans="1:9" ht="46.5" customHeight="1">
      <c r="A62" s="36" t="s">
        <v>179</v>
      </c>
      <c r="B62" s="37">
        <v>230</v>
      </c>
      <c r="C62" s="41">
        <v>260</v>
      </c>
      <c r="D62" s="38">
        <f t="shared" si="0"/>
        <v>179800</v>
      </c>
      <c r="E62" s="38">
        <f>E64+E65</f>
        <v>0</v>
      </c>
      <c r="F62" s="38">
        <f>F64+F65</f>
        <v>179800</v>
      </c>
      <c r="G62" s="38">
        <f>G64+G65</f>
        <v>0</v>
      </c>
      <c r="H62" s="38">
        <f>H64+H65</f>
        <v>0</v>
      </c>
      <c r="I62" s="38">
        <f>I64+I65</f>
        <v>0</v>
      </c>
    </row>
    <row r="63" spans="1:9" ht="18.75">
      <c r="A63" s="32" t="s">
        <v>145</v>
      </c>
      <c r="B63" s="33"/>
      <c r="C63" s="40"/>
      <c r="D63" s="38">
        <f t="shared" si="0"/>
        <v>0</v>
      </c>
      <c r="E63" s="31"/>
      <c r="F63" s="31"/>
      <c r="G63" s="31"/>
      <c r="H63" s="31"/>
      <c r="I63" s="31"/>
    </row>
    <row r="64" spans="1:9" ht="37.5">
      <c r="A64" s="32" t="s">
        <v>180</v>
      </c>
      <c r="B64" s="33">
        <v>231</v>
      </c>
      <c r="C64" s="40">
        <v>262</v>
      </c>
      <c r="D64" s="38">
        <f t="shared" si="0"/>
        <v>179800</v>
      </c>
      <c r="E64" s="31"/>
      <c r="F64" s="31">
        <v>179800</v>
      </c>
      <c r="G64" s="31"/>
      <c r="H64" s="31"/>
      <c r="I64" s="31"/>
    </row>
    <row r="65" spans="1:9" ht="93.75">
      <c r="A65" s="32" t="s">
        <v>146</v>
      </c>
      <c r="B65" s="33">
        <v>232</v>
      </c>
      <c r="C65" s="31"/>
      <c r="D65" s="38">
        <f t="shared" si="0"/>
        <v>0</v>
      </c>
      <c r="E65" s="31"/>
      <c r="F65" s="31"/>
      <c r="G65" s="31"/>
      <c r="H65" s="31"/>
      <c r="I65" s="31"/>
    </row>
    <row r="66" spans="1:9" ht="18.75">
      <c r="A66" s="36" t="s">
        <v>147</v>
      </c>
      <c r="B66" s="37">
        <v>240</v>
      </c>
      <c r="C66" s="41">
        <v>290</v>
      </c>
      <c r="D66" s="38">
        <f t="shared" si="0"/>
        <v>933220</v>
      </c>
      <c r="E66" s="38">
        <f>E68+E73</f>
        <v>861220</v>
      </c>
      <c r="F66" s="38">
        <f>F68+F73</f>
        <v>0</v>
      </c>
      <c r="G66" s="38">
        <f>G68+G73</f>
        <v>0</v>
      </c>
      <c r="H66" s="38">
        <f>H68+H73+H76+H74</f>
        <v>72000</v>
      </c>
      <c r="I66" s="38">
        <f>I68+I73</f>
        <v>0</v>
      </c>
    </row>
    <row r="67" spans="1:9" ht="18.75">
      <c r="A67" s="32" t="s">
        <v>13</v>
      </c>
      <c r="B67" s="33"/>
      <c r="C67" s="31"/>
      <c r="D67" s="38">
        <f t="shared" si="0"/>
        <v>0</v>
      </c>
      <c r="E67" s="31"/>
      <c r="F67" s="31"/>
      <c r="G67" s="31"/>
      <c r="H67" s="31"/>
      <c r="I67" s="31"/>
    </row>
    <row r="68" spans="1:9" ht="131.25">
      <c r="A68" s="36" t="s">
        <v>148</v>
      </c>
      <c r="B68" s="37">
        <v>240.1</v>
      </c>
      <c r="C68" s="57">
        <v>290.1</v>
      </c>
      <c r="D68" s="38">
        <f t="shared" si="0"/>
        <v>876220</v>
      </c>
      <c r="E68" s="38">
        <f>E70+E71+E72</f>
        <v>861220</v>
      </c>
      <c r="F68" s="38">
        <f>F70+F71+F72</f>
        <v>0</v>
      </c>
      <c r="G68" s="38">
        <f>G70+G71+G72</f>
        <v>0</v>
      </c>
      <c r="H68" s="38">
        <f>H71+H72</f>
        <v>15000</v>
      </c>
      <c r="I68" s="38">
        <f>I70+I71+I72</f>
        <v>0</v>
      </c>
    </row>
    <row r="69" spans="1:9" ht="18.75">
      <c r="A69" s="32" t="s">
        <v>16</v>
      </c>
      <c r="B69" s="33"/>
      <c r="C69" s="31"/>
      <c r="D69" s="38">
        <f t="shared" si="0"/>
        <v>0</v>
      </c>
      <c r="E69" s="31"/>
      <c r="F69" s="31"/>
      <c r="G69" s="31"/>
      <c r="H69" s="31"/>
      <c r="I69" s="31"/>
    </row>
    <row r="70" spans="1:9" ht="45" customHeight="1">
      <c r="A70" s="32" t="s">
        <v>149</v>
      </c>
      <c r="B70" s="33" t="s">
        <v>150</v>
      </c>
      <c r="C70" s="31" t="s">
        <v>193</v>
      </c>
      <c r="D70" s="38">
        <f t="shared" si="0"/>
        <v>861220</v>
      </c>
      <c r="E70" s="31">
        <v>861220</v>
      </c>
      <c r="F70" s="31"/>
      <c r="G70" s="31"/>
      <c r="H70" s="31"/>
      <c r="I70" s="31"/>
    </row>
    <row r="71" spans="1:9" ht="18.75">
      <c r="A71" s="32" t="s">
        <v>151</v>
      </c>
      <c r="B71" s="33" t="s">
        <v>152</v>
      </c>
      <c r="C71" s="31" t="s">
        <v>194</v>
      </c>
      <c r="D71" s="38">
        <f t="shared" si="0"/>
        <v>13000</v>
      </c>
      <c r="E71" s="31"/>
      <c r="F71" s="31"/>
      <c r="G71" s="31"/>
      <c r="H71" s="31">
        <v>13000</v>
      </c>
      <c r="I71" s="31"/>
    </row>
    <row r="72" spans="1:9" ht="75">
      <c r="A72" s="32" t="s">
        <v>153</v>
      </c>
      <c r="B72" s="33" t="s">
        <v>154</v>
      </c>
      <c r="C72" s="42" t="s">
        <v>195</v>
      </c>
      <c r="D72" s="38">
        <f t="shared" si="0"/>
        <v>2000</v>
      </c>
      <c r="E72" s="31"/>
      <c r="F72" s="31"/>
      <c r="G72" s="31"/>
      <c r="H72" s="31">
        <v>2000</v>
      </c>
      <c r="I72" s="31"/>
    </row>
    <row r="73" spans="1:9" ht="30" customHeight="1">
      <c r="A73" s="32" t="s">
        <v>155</v>
      </c>
      <c r="B73" s="33">
        <v>240.2</v>
      </c>
      <c r="C73" s="31"/>
      <c r="D73" s="38">
        <f t="shared" si="0"/>
        <v>0</v>
      </c>
      <c r="E73" s="31"/>
      <c r="F73" s="31"/>
      <c r="G73" s="31"/>
      <c r="H73" s="31"/>
      <c r="I73" s="31"/>
    </row>
    <row r="74" spans="1:9" ht="21.75" customHeight="1">
      <c r="A74" s="32" t="s">
        <v>156</v>
      </c>
      <c r="B74" s="33">
        <v>240.3</v>
      </c>
      <c r="C74" s="42">
        <v>290.5</v>
      </c>
      <c r="D74" s="38">
        <f t="shared" si="0"/>
        <v>50000</v>
      </c>
      <c r="E74" s="31"/>
      <c r="F74" s="31"/>
      <c r="G74" s="31"/>
      <c r="H74" s="31">
        <v>50000</v>
      </c>
      <c r="I74" s="31"/>
    </row>
    <row r="75" spans="1:9" ht="56.25">
      <c r="A75" s="32" t="s">
        <v>157</v>
      </c>
      <c r="B75" s="33">
        <v>240.4</v>
      </c>
      <c r="C75" s="31"/>
      <c r="D75" s="38">
        <f t="shared" si="0"/>
        <v>0</v>
      </c>
      <c r="E75" s="31"/>
      <c r="F75" s="31"/>
      <c r="G75" s="31"/>
      <c r="H75" s="31"/>
      <c r="I75" s="31"/>
    </row>
    <row r="76" spans="1:9" ht="36" customHeight="1">
      <c r="A76" s="32" t="s">
        <v>158</v>
      </c>
      <c r="B76" s="33">
        <v>240.5</v>
      </c>
      <c r="C76" s="42">
        <v>290.8</v>
      </c>
      <c r="D76" s="38">
        <f t="shared" si="0"/>
        <v>7000</v>
      </c>
      <c r="E76" s="31"/>
      <c r="F76" s="31"/>
      <c r="G76" s="31"/>
      <c r="H76" s="31">
        <v>7000</v>
      </c>
      <c r="I76" s="31"/>
    </row>
    <row r="77" spans="1:14" ht="57" customHeight="1">
      <c r="A77" s="36" t="s">
        <v>159</v>
      </c>
      <c r="B77" s="37">
        <v>300</v>
      </c>
      <c r="C77" s="41">
        <v>300</v>
      </c>
      <c r="D77" s="38">
        <f>E77+F77+G77+H77</f>
        <v>1249800</v>
      </c>
      <c r="E77" s="38">
        <f>E79+E85</f>
        <v>589800</v>
      </c>
      <c r="F77" s="38">
        <f>F79+F85</f>
        <v>0</v>
      </c>
      <c r="G77" s="38">
        <f>G79+G85</f>
        <v>0</v>
      </c>
      <c r="H77" s="38">
        <f>H79+H85</f>
        <v>660000</v>
      </c>
      <c r="I77" s="38">
        <f>I79+I85</f>
        <v>0</v>
      </c>
      <c r="J77" s="38">
        <f>K77</f>
        <v>0</v>
      </c>
      <c r="K77" s="38">
        <f>L77</f>
        <v>0</v>
      </c>
      <c r="L77" s="38">
        <f>M77</f>
        <v>0</v>
      </c>
      <c r="M77" s="38">
        <f>N77</f>
        <v>0</v>
      </c>
      <c r="N77" s="38">
        <f>O77</f>
        <v>0</v>
      </c>
    </row>
    <row r="78" spans="1:9" ht="18.75">
      <c r="A78" s="32" t="s">
        <v>145</v>
      </c>
      <c r="B78" s="33"/>
      <c r="C78" s="40"/>
      <c r="D78" s="38">
        <f>E78+F78+G78+H78</f>
        <v>0</v>
      </c>
      <c r="E78" s="31"/>
      <c r="F78" s="31"/>
      <c r="G78" s="31"/>
      <c r="H78" s="31"/>
      <c r="I78" s="31"/>
    </row>
    <row r="79" spans="1:9" ht="37.5">
      <c r="A79" s="36" t="s">
        <v>160</v>
      </c>
      <c r="B79" s="37">
        <v>310</v>
      </c>
      <c r="C79" s="41">
        <v>310</v>
      </c>
      <c r="D79" s="38">
        <f>E79+F79+G79+H79</f>
        <v>874200</v>
      </c>
      <c r="E79" s="38">
        <f>E81+E82</f>
        <v>574200</v>
      </c>
      <c r="F79" s="38">
        <f>F81+F82</f>
        <v>0</v>
      </c>
      <c r="G79" s="38">
        <f>G81+G82</f>
        <v>0</v>
      </c>
      <c r="H79" s="38">
        <f>H81+H82</f>
        <v>300000</v>
      </c>
      <c r="I79" s="38">
        <f>I81+I82</f>
        <v>0</v>
      </c>
    </row>
    <row r="80" spans="1:9" ht="18.75">
      <c r="A80" s="32" t="s">
        <v>16</v>
      </c>
      <c r="B80" s="33"/>
      <c r="C80" s="31"/>
      <c r="D80" s="38"/>
      <c r="E80" s="31"/>
      <c r="F80" s="31"/>
      <c r="G80" s="31"/>
      <c r="H80" s="31"/>
      <c r="I80" s="31"/>
    </row>
    <row r="81" spans="1:9" ht="75">
      <c r="A81" s="32" t="s">
        <v>161</v>
      </c>
      <c r="B81" s="33">
        <v>310.1</v>
      </c>
      <c r="C81" s="31"/>
      <c r="D81" s="38">
        <f>E81+F81+G81+H81</f>
        <v>0</v>
      </c>
      <c r="E81" s="31"/>
      <c r="F81" s="31"/>
      <c r="G81" s="31"/>
      <c r="H81" s="31"/>
      <c r="I81" s="31"/>
    </row>
    <row r="82" spans="1:9" ht="56.25">
      <c r="A82" s="32" t="s">
        <v>162</v>
      </c>
      <c r="B82" s="33">
        <v>310.2</v>
      </c>
      <c r="C82" s="42">
        <v>310.2</v>
      </c>
      <c r="D82" s="38">
        <f aca="true" t="shared" si="1" ref="D82:D88">E82+F82+G82+H82</f>
        <v>874200</v>
      </c>
      <c r="E82" s="31">
        <v>574200</v>
      </c>
      <c r="F82" s="31"/>
      <c r="G82" s="31"/>
      <c r="H82" s="31">
        <v>300000</v>
      </c>
      <c r="I82" s="31"/>
    </row>
    <row r="83" spans="1:9" ht="37.5">
      <c r="A83" s="32" t="s">
        <v>163</v>
      </c>
      <c r="B83" s="33">
        <v>320</v>
      </c>
      <c r="C83" s="31"/>
      <c r="D83" s="38">
        <f t="shared" si="1"/>
        <v>0</v>
      </c>
      <c r="E83" s="31"/>
      <c r="F83" s="31"/>
      <c r="G83" s="31"/>
      <c r="H83" s="31"/>
      <c r="I83" s="31"/>
    </row>
    <row r="84" spans="1:9" ht="37.5">
      <c r="A84" s="32" t="s">
        <v>164</v>
      </c>
      <c r="B84" s="33">
        <v>330</v>
      </c>
      <c r="C84" s="31"/>
      <c r="D84" s="38">
        <f t="shared" si="1"/>
        <v>0</v>
      </c>
      <c r="E84" s="31"/>
      <c r="F84" s="31"/>
      <c r="G84" s="31"/>
      <c r="H84" s="31"/>
      <c r="I84" s="31"/>
    </row>
    <row r="85" spans="1:9" ht="37.5">
      <c r="A85" s="36" t="s">
        <v>165</v>
      </c>
      <c r="B85" s="37">
        <v>340</v>
      </c>
      <c r="C85" s="41">
        <v>340</v>
      </c>
      <c r="D85" s="38">
        <f t="shared" si="1"/>
        <v>375600</v>
      </c>
      <c r="E85" s="38">
        <f>E87+E88+E89</f>
        <v>15600</v>
      </c>
      <c r="F85" s="38">
        <f>F87+F88+F89</f>
        <v>0</v>
      </c>
      <c r="G85" s="38">
        <f>G87+G88+G89</f>
        <v>0</v>
      </c>
      <c r="H85" s="38">
        <f>H87+H88+H89</f>
        <v>360000</v>
      </c>
      <c r="I85" s="38">
        <f>I87+I88+I89</f>
        <v>0</v>
      </c>
    </row>
    <row r="86" spans="1:9" ht="18.75" customHeight="1">
      <c r="A86" s="32" t="s">
        <v>13</v>
      </c>
      <c r="B86" s="33"/>
      <c r="C86" s="31"/>
      <c r="D86" s="38">
        <f t="shared" si="1"/>
        <v>0</v>
      </c>
      <c r="E86" s="31"/>
      <c r="F86" s="31"/>
      <c r="G86" s="31"/>
      <c r="H86" s="31"/>
      <c r="I86" s="31"/>
    </row>
    <row r="87" spans="1:9" ht="21.75" customHeight="1">
      <c r="A87" s="32" t="s">
        <v>166</v>
      </c>
      <c r="B87" s="33">
        <v>340.1</v>
      </c>
      <c r="C87" s="31"/>
      <c r="D87" s="38">
        <f t="shared" si="1"/>
        <v>0</v>
      </c>
      <c r="E87" s="31"/>
      <c r="F87" s="31"/>
      <c r="G87" s="31"/>
      <c r="H87" s="31"/>
      <c r="I87" s="31"/>
    </row>
    <row r="88" spans="1:9" ht="18.75">
      <c r="A88" s="32" t="s">
        <v>167</v>
      </c>
      <c r="B88" s="33">
        <v>340.2</v>
      </c>
      <c r="C88" s="42">
        <v>340.2</v>
      </c>
      <c r="D88" s="38">
        <f t="shared" si="1"/>
        <v>0</v>
      </c>
      <c r="E88" s="31"/>
      <c r="F88" s="31"/>
      <c r="G88" s="31"/>
      <c r="H88" s="31"/>
      <c r="I88" s="31"/>
    </row>
    <row r="89" spans="1:9" ht="56.25">
      <c r="A89" s="32" t="s">
        <v>168</v>
      </c>
      <c r="B89" s="33">
        <v>340.3</v>
      </c>
      <c r="C89" s="42">
        <v>340.3</v>
      </c>
      <c r="D89" s="38">
        <f>E89+F89+G89+H89</f>
        <v>375600</v>
      </c>
      <c r="E89" s="31">
        <v>15600</v>
      </c>
      <c r="F89" s="31"/>
      <c r="G89" s="31"/>
      <c r="H89" s="31">
        <v>360000</v>
      </c>
      <c r="I89" s="31"/>
    </row>
    <row r="90" spans="1:9" ht="56.25">
      <c r="A90" s="36" t="s">
        <v>169</v>
      </c>
      <c r="B90" s="37">
        <v>400</v>
      </c>
      <c r="C90" s="38"/>
      <c r="D90" s="38">
        <f>E90+F90+G90+H90</f>
        <v>0</v>
      </c>
      <c r="E90" s="38">
        <f>F90</f>
        <v>0</v>
      </c>
      <c r="F90" s="38">
        <f>G90</f>
        <v>0</v>
      </c>
      <c r="G90" s="38">
        <f>H90</f>
        <v>0</v>
      </c>
      <c r="H90" s="38">
        <f>I90</f>
        <v>0</v>
      </c>
      <c r="I90" s="38">
        <f>J90</f>
        <v>0</v>
      </c>
    </row>
    <row r="91" spans="1:9" ht="18.75">
      <c r="A91" s="32" t="s">
        <v>145</v>
      </c>
      <c r="B91" s="33"/>
      <c r="C91" s="31"/>
      <c r="D91" s="38"/>
      <c r="E91" s="31"/>
      <c r="F91" s="31"/>
      <c r="G91" s="31"/>
      <c r="H91" s="31"/>
      <c r="I91" s="31"/>
    </row>
    <row r="92" spans="1:9" ht="37.5">
      <c r="A92" s="32" t="s">
        <v>170</v>
      </c>
      <c r="B92" s="33">
        <v>410</v>
      </c>
      <c r="C92" s="31"/>
      <c r="D92" s="38">
        <f>E92+F92+G92+H92</f>
        <v>0</v>
      </c>
      <c r="E92" s="31"/>
      <c r="F92" s="31"/>
      <c r="G92" s="31"/>
      <c r="H92" s="31"/>
      <c r="I92" s="31"/>
    </row>
    <row r="93" spans="1:9" ht="18.75">
      <c r="A93" s="32" t="s">
        <v>171</v>
      </c>
      <c r="B93" s="33">
        <v>420</v>
      </c>
      <c r="C93" s="31"/>
      <c r="D93" s="38">
        <f>E93+F93+G93+H93</f>
        <v>0</v>
      </c>
      <c r="E93" s="31"/>
      <c r="F93" s="31"/>
      <c r="G93" s="31"/>
      <c r="H93" s="31"/>
      <c r="I93" s="31"/>
    </row>
    <row r="94" spans="1:9" ht="37.5">
      <c r="A94" s="32" t="s">
        <v>172</v>
      </c>
      <c r="B94" s="33">
        <v>500</v>
      </c>
      <c r="C94" s="31"/>
      <c r="D94" s="38">
        <f>E94+F94+G94+H94</f>
        <v>0</v>
      </c>
      <c r="E94" s="31"/>
      <c r="F94" s="31"/>
      <c r="G94" s="31"/>
      <c r="H94" s="31"/>
      <c r="I94" s="31"/>
    </row>
    <row r="95" spans="1:9" ht="15.75" customHeight="1">
      <c r="A95" s="80" t="s">
        <v>13</v>
      </c>
      <c r="B95" s="81"/>
      <c r="C95" s="49"/>
      <c r="D95" s="49"/>
      <c r="E95" s="49"/>
      <c r="F95" s="49"/>
      <c r="G95" s="49"/>
      <c r="H95" s="49"/>
      <c r="I95" s="49"/>
    </row>
    <row r="96" spans="1:9" ht="13.5" customHeight="1">
      <c r="A96" s="80"/>
      <c r="B96" s="81"/>
      <c r="C96" s="49"/>
      <c r="D96" s="49"/>
      <c r="E96" s="49"/>
      <c r="F96" s="49"/>
      <c r="G96" s="49"/>
      <c r="H96" s="49"/>
      <c r="I96" s="49"/>
    </row>
    <row r="97" spans="1:9" ht="37.5">
      <c r="A97" s="32" t="s">
        <v>173</v>
      </c>
      <c r="B97" s="33">
        <v>510</v>
      </c>
      <c r="C97" s="31"/>
      <c r="D97" s="31"/>
      <c r="E97" s="31"/>
      <c r="F97" s="31"/>
      <c r="G97" s="31"/>
      <c r="H97" s="31"/>
      <c r="I97" s="31"/>
    </row>
    <row r="98" spans="1:9" ht="18.75">
      <c r="A98" s="32" t="s">
        <v>174</v>
      </c>
      <c r="B98" s="33">
        <v>520</v>
      </c>
      <c r="C98" s="31"/>
      <c r="D98" s="31"/>
      <c r="E98" s="31"/>
      <c r="F98" s="31"/>
      <c r="G98" s="31"/>
      <c r="H98" s="31"/>
      <c r="I98" s="31"/>
    </row>
    <row r="99" spans="1:9" ht="37.5">
      <c r="A99" s="32" t="s">
        <v>175</v>
      </c>
      <c r="B99" s="33">
        <v>600</v>
      </c>
      <c r="C99" s="31" t="s">
        <v>100</v>
      </c>
      <c r="D99" s="38">
        <f>E99+F99+G99+H99</f>
        <v>118547.53</v>
      </c>
      <c r="E99" s="31"/>
      <c r="F99" s="31"/>
      <c r="G99" s="31"/>
      <c r="H99" s="31">
        <v>118547.53</v>
      </c>
      <c r="I99" s="31"/>
    </row>
    <row r="100" spans="1:9" ht="37.5">
      <c r="A100" s="32" t="s">
        <v>176</v>
      </c>
      <c r="B100" s="33">
        <v>700</v>
      </c>
      <c r="C100" s="31" t="s">
        <v>100</v>
      </c>
      <c r="D100" s="31"/>
      <c r="E100" s="31"/>
      <c r="F100" s="31"/>
      <c r="G100" s="31"/>
      <c r="H100" s="31"/>
      <c r="I100" s="31"/>
    </row>
    <row r="101" spans="1:9" ht="18.75">
      <c r="A101" s="28"/>
      <c r="B101"/>
      <c r="C101"/>
      <c r="D101"/>
      <c r="E101"/>
      <c r="F101"/>
      <c r="G101"/>
      <c r="H101"/>
      <c r="I101"/>
    </row>
  </sheetData>
  <mergeCells count="20">
    <mergeCell ref="I95:I96"/>
    <mergeCell ref="E95:E96"/>
    <mergeCell ref="F95:F96"/>
    <mergeCell ref="G95:G96"/>
    <mergeCell ref="H95:H96"/>
    <mergeCell ref="C4:C7"/>
    <mergeCell ref="A95:A96"/>
    <mergeCell ref="B95:B96"/>
    <mergeCell ref="D95:D96"/>
    <mergeCell ref="C95:C96"/>
    <mergeCell ref="A2:I2"/>
    <mergeCell ref="D4:I4"/>
    <mergeCell ref="D5:D7"/>
    <mergeCell ref="E5:I5"/>
    <mergeCell ref="E6:E7"/>
    <mergeCell ref="F6:F7"/>
    <mergeCell ref="G6:G7"/>
    <mergeCell ref="H6:I6"/>
    <mergeCell ref="A4:A7"/>
    <mergeCell ref="B4:B7"/>
  </mergeCells>
  <printOptions/>
  <pageMargins left="0.75" right="0.83" top="0.45" bottom="0.45" header="0.29" footer="0.28"/>
  <pageSetup horizontalDpi="600" verticalDpi="600" orientation="landscape" paperSize="9" scale="67" r:id="rId1"/>
  <rowBreaks count="3" manualBreakCount="3">
    <brk id="14" max="255" man="1"/>
    <brk id="41" max="8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63pc</dc:creator>
  <cp:keywords/>
  <dc:description/>
  <cp:lastModifiedBy>16</cp:lastModifiedBy>
  <cp:lastPrinted>2016-01-18T12:17:06Z</cp:lastPrinted>
  <dcterms:created xsi:type="dcterms:W3CDTF">2014-02-19T05:17:51Z</dcterms:created>
  <dcterms:modified xsi:type="dcterms:W3CDTF">2016-01-26T09:04:21Z</dcterms:modified>
  <cp:category/>
  <cp:version/>
  <cp:contentType/>
  <cp:contentStatus/>
</cp:coreProperties>
</file>